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640" activeTab="0"/>
  </bookViews>
  <sheets>
    <sheet name="Опросник для клиента" sheetId="1" r:id="rId1"/>
  </sheets>
  <externalReferences>
    <externalReference r:id="rId4"/>
    <externalReference r:id="rId5"/>
    <externalReference r:id="rId6"/>
    <externalReference r:id="rId7"/>
  </externalReferences>
  <definedNames>
    <definedName name="Clean_Data" localSheetId="0">#REF!,#REF!,#REF!,#REF!,#REF!,#REF!,#REF!,#REF!,#REF!,#REF!,#REF!,#REF!,#REF!,#REF!,#REF!,#REF!,#REF!,#REF!,#REF!</definedName>
    <definedName name="Clean_Data">#REF!,#REF!,#REF!,#REF!,#REF!,#REF!,#REF!,#REF!,#REF!,#REF!,#REF!,#REF!,#REF!,#REF!,#REF!,#REF!,#REF!,#REF!,#REF!</definedName>
    <definedName name="Consolidet_Sales_by_Customer">#REF!</definedName>
    <definedName name="Copy_values">'[3]CentralPickUp'!$E$7:$P$18,'[3]CentralPickUp'!$E$23:$P$70,'[3]CentralPickUp'!$E$74:$P$80,'[3]CentralPickUp'!$P$80,'[3]CentralPickUp'!$E$84:$P$179,'[3]CentralPickUp'!$E$183:$P$221,'[3]CentralPickUp'!$E$225:$P$257,'[3]CentralPickUp'!$E$261:$P$303</definedName>
    <definedName name="figaro">#REF!</definedName>
    <definedName name="Print_separate" localSheetId="0">#REF!</definedName>
    <definedName name="Print_separate">#REF!</definedName>
    <definedName name="Products">#REF!</definedName>
  </definedNames>
  <calcPr fullCalcOnLoad="1"/>
</workbook>
</file>

<file path=xl/comments1.xml><?xml version="1.0" encoding="utf-8"?>
<comments xmlns="http://schemas.openxmlformats.org/spreadsheetml/2006/main">
  <authors>
    <author>verag</author>
    <author>igorg</author>
    <author>bukhb</author>
    <author>Бух Борис И</author>
    <author>adibrova</author>
    <author>Попов Иван А</author>
  </authors>
  <commentList>
    <comment ref="B5" authorId="0">
      <text>
        <r>
          <rPr>
            <sz val="8"/>
            <rFont val="Tahoma"/>
            <family val="2"/>
          </rPr>
          <t>Указать полное наименование Ваше компании</t>
        </r>
        <r>
          <rPr>
            <sz val="8"/>
            <rFont val="Tahoma"/>
            <family val="2"/>
          </rPr>
          <t xml:space="preserve">
</t>
        </r>
      </text>
    </comment>
    <comment ref="B7" authorId="0">
      <text>
        <r>
          <rPr>
            <sz val="8"/>
            <rFont val="Tahoma"/>
            <family val="2"/>
          </rPr>
          <t xml:space="preserve">Указать группы товаров, которые Вы планируете хранить: бытовая химия, продукты питания, бытовая техника, замороженные продукты, косметика/парфюмерия, средства гигиены и т.д.
</t>
        </r>
      </text>
    </comment>
    <comment ref="B8" authorId="0">
      <text>
        <r>
          <rPr>
            <sz val="8"/>
            <rFont val="Tahoma"/>
            <family val="2"/>
          </rPr>
          <t>Указать общее количество используемых артикулов по всем группам, которое Вы планируете единовременно хранить на складе НЛК</t>
        </r>
      </text>
    </comment>
    <comment ref="B9" authorId="0">
      <text>
        <r>
          <rPr>
            <sz val="8"/>
            <rFont val="Tahoma"/>
            <family val="2"/>
          </rPr>
          <t>Указать количество артикулов, которое планируется выдавать на складе НЛК в течение суток</t>
        </r>
        <r>
          <rPr>
            <sz val="8"/>
            <rFont val="Tahoma"/>
            <family val="2"/>
          </rPr>
          <t xml:space="preserve">
</t>
        </r>
      </text>
    </comment>
    <comment ref="B11" authorId="0">
      <text>
        <r>
          <rPr>
            <sz val="8"/>
            <rFont val="Tahoma"/>
            <family val="2"/>
          </rPr>
          <t>Указать особые условия хранения: (температурный режим, влажность и т.д.), наличие специальных разрешений, лицензий  на хранение и т.д.</t>
        </r>
        <r>
          <rPr>
            <sz val="8"/>
            <rFont val="Tahoma"/>
            <family val="2"/>
          </rPr>
          <t xml:space="preserve">
</t>
        </r>
      </text>
    </comment>
    <comment ref="B12" authorId="1">
      <text>
        <r>
          <rPr>
            <sz val="8"/>
            <rFont val="Tahoma"/>
            <family val="2"/>
          </rPr>
          <t>Стандартные для склада режимы работы:
 - с 9.00 до 18.00 5 дней в неделю (1 смена), выходные суббота и воскресенье
 - с 9.00 до 21.00 7 дней в неделю (2 смены) без выходных
 - круглосуточно  5 дней в неделю (3 смены), выходные  с 21:00 пятницы до 21:00 воскресенье 
 - круглосуточно  7 дней в неделю (4 смены), без выходных</t>
        </r>
      </text>
    </comment>
    <comment ref="B14" authorId="0">
      <text>
        <r>
          <rPr>
            <b/>
            <sz val="8"/>
            <rFont val="Tahoma"/>
            <family val="2"/>
          </rPr>
          <t xml:space="preserve">Указать за сколько часов до прихода товара на склад будут предоставляться заявки на приход. 
</t>
        </r>
      </text>
    </comment>
    <comment ref="B16" authorId="0">
      <text>
        <r>
          <rPr>
            <sz val="8"/>
            <rFont val="Tahoma"/>
            <family val="2"/>
          </rPr>
          <t>Указать в какие промежутки времени сколько машин будет приходить при поступлении товара на склад в течение суток</t>
        </r>
      </text>
    </comment>
    <comment ref="B18" authorId="0">
      <text>
        <r>
          <rPr>
            <sz val="8"/>
            <rFont val="Tahoma"/>
            <family val="2"/>
          </rPr>
          <t>Указать в какие дни недели сколько машин будет приходить при поступлении товара на склад</t>
        </r>
      </text>
    </comment>
    <comment ref="E20" authorId="0">
      <text>
        <r>
          <rPr>
            <sz val="8"/>
            <rFont val="Tahoma"/>
            <family val="2"/>
          </rPr>
          <t>Указать среднее  количество монопаллет/смешанных паллет/коробов в навал, которое будет приходить в указанных транспортных средствах.</t>
        </r>
        <r>
          <rPr>
            <sz val="8"/>
            <rFont val="Tahoma"/>
            <family val="2"/>
          </rPr>
          <t xml:space="preserve">
Например, если за год приходят 120 Фур по 30 монопаллет и 60 Фур по 3000 коробов, то в ячейках напотив Еврофур надо указать: 20 монопаллет, 1000 коробов</t>
        </r>
      </text>
    </comment>
    <comment ref="B46" authorId="0">
      <text>
        <r>
          <rPr>
            <sz val="8"/>
            <rFont val="Tahoma"/>
            <family val="2"/>
          </rPr>
          <t xml:space="preserve">Указать в процентах количество используемыех типов поддонов от общего объема товара, приходящего на паллетах 
Разбиение паллет по высоте  (и приходящих и сформированных на складе) указывать в разделе "Хранение грузов" в пункте 3. 
</t>
        </r>
      </text>
    </comment>
    <comment ref="B47" authorId="0">
      <text>
        <r>
          <rPr>
            <sz val="8"/>
            <rFont val="Tahoma"/>
            <family val="2"/>
          </rPr>
          <t>Указать в процентах изменение объемов обработки по месяцам по отношению к данным в анкете (100% должны соответствовать среднемесячным объемам указанным в п.4 Поступления товара на склад и п. 6 Выдачи товаров со склада)</t>
        </r>
      </text>
    </comment>
    <comment ref="B50" authorId="0">
      <text>
        <r>
          <rPr>
            <sz val="8"/>
            <rFont val="Tahoma"/>
            <family val="2"/>
          </rPr>
          <t>Указать в процентах динамику изменения объмов обработки в течение месяца по отношению к данным в анкете (если эта динамика прослеживается от месяца к месяцу)</t>
        </r>
      </text>
    </comment>
    <comment ref="B52" authorId="0">
      <text>
        <r>
          <rPr>
            <sz val="8"/>
            <rFont val="Tahoma"/>
            <family val="2"/>
          </rPr>
          <t>Указать среднее и максимальное количество артикулов, приходящих в одной машине</t>
        </r>
        <r>
          <rPr>
            <sz val="8"/>
            <rFont val="Tahoma"/>
            <family val="2"/>
          </rPr>
          <t xml:space="preserve">
</t>
        </r>
      </text>
    </comment>
    <comment ref="B54" authorId="0">
      <text>
        <r>
          <rPr>
            <sz val="8"/>
            <rFont val="Tahoma"/>
            <family val="2"/>
          </rPr>
          <t>Указать среднее и максимальное количество артикулов, которое может быть на одной входящей смешанной паллете.
При поступлении на склад такой паллеты, необходимо будет её разбивать на столько частей, сколько артикулов будет на ней.</t>
        </r>
        <r>
          <rPr>
            <sz val="8"/>
            <rFont val="Tahoma"/>
            <family val="2"/>
          </rPr>
          <t xml:space="preserve">
</t>
        </r>
      </text>
    </comment>
    <comment ref="B60" authorId="2">
      <text>
        <r>
          <rPr>
            <sz val="8"/>
            <rFont val="Tahoma"/>
            <family val="2"/>
          </rPr>
          <t xml:space="preserve">Указать только в случае, если единицей складского учёта предполагается инд. упаковка (т.е. будет производиться штучный подбор из коробок)
</t>
        </r>
      </text>
    </comment>
    <comment ref="B68" authorId="3">
      <text>
        <r>
          <rPr>
            <b/>
            <sz val="8"/>
            <rFont val="Tahoma"/>
            <family val="2"/>
          </rPr>
          <t>Наличие на коробе информации, позволяющей однозначно  опозновать входящий товар</t>
        </r>
        <r>
          <rPr>
            <sz val="8"/>
            <rFont val="Tahoma"/>
            <family val="2"/>
          </rPr>
          <t xml:space="preserve">
</t>
        </r>
      </text>
    </comment>
    <comment ref="B71" authorId="0">
      <text>
        <r>
          <rPr>
            <sz val="8"/>
            <rFont val="Tahoma"/>
            <family val="2"/>
          </rPr>
          <t>Указать объем хранения. Несколько клеток заполняйте, ТОЛЬКО в случае, если требуется несколько видов хранения одновременно</t>
        </r>
        <r>
          <rPr>
            <sz val="8"/>
            <rFont val="Tahoma"/>
            <family val="2"/>
          </rPr>
          <t xml:space="preserve">
</t>
        </r>
      </text>
    </comment>
    <comment ref="B78" authorId="0">
      <text>
        <r>
          <rPr>
            <sz val="8"/>
            <rFont val="Tahoma"/>
            <family val="2"/>
          </rPr>
          <t xml:space="preserve">Указать в процентах изменение суммарных объмов хранения по месяцам (в сумме должно получиться 1200%) 
</t>
        </r>
      </text>
    </comment>
    <comment ref="B79" authorId="2">
      <text>
        <r>
          <rPr>
            <sz val="8"/>
            <rFont val="Tahoma"/>
            <family val="2"/>
          </rPr>
          <t xml:space="preserve">Сумма всех 12 ячеек должа быть 100%
</t>
        </r>
        <r>
          <rPr>
            <sz val="8"/>
            <rFont val="Tahoma"/>
            <family val="2"/>
          </rPr>
          <t xml:space="preserve">
</t>
        </r>
      </text>
    </comment>
    <comment ref="B83" authorId="2">
      <text>
        <r>
          <rPr>
            <sz val="8"/>
            <rFont val="Tahoma"/>
            <family val="2"/>
          </rPr>
          <t>Стандартной считается ячейка 100*60*45 см</t>
        </r>
        <r>
          <rPr>
            <sz val="8"/>
            <rFont val="Tahoma"/>
            <family val="2"/>
          </rPr>
          <t xml:space="preserve">
</t>
        </r>
      </text>
    </comment>
    <comment ref="B85" authorId="0">
      <text>
        <r>
          <rPr>
            <sz val="8"/>
            <rFont val="Tahoma"/>
            <family val="2"/>
          </rPr>
          <t>Указать требуется ли контроль за сроками реализации, отслеживание карантинных партий</t>
        </r>
        <r>
          <rPr>
            <sz val="8"/>
            <rFont val="Tahoma"/>
            <family val="2"/>
          </rPr>
          <t xml:space="preserve">
</t>
        </r>
      </text>
    </comment>
    <comment ref="B89" authorId="0">
      <text>
        <r>
          <rPr>
            <b/>
            <sz val="8"/>
            <rFont val="Tahoma"/>
            <family val="2"/>
          </rPr>
          <t xml:space="preserve">Указать за сколько часов до начала первой отгрузки товара со склада будут предоставляться "заявки на отгрузку".
</t>
        </r>
      </text>
    </comment>
    <comment ref="B91" authorId="0">
      <text>
        <r>
          <rPr>
            <sz val="8"/>
            <rFont val="Tahoma"/>
            <family val="2"/>
          </rPr>
          <t>Указать в какие промежутки времени сколько заказов будет отгружаться со склада</t>
        </r>
      </text>
    </comment>
    <comment ref="B92" authorId="0">
      <text>
        <r>
          <rPr>
            <sz val="8"/>
            <rFont val="Tahoma"/>
            <family val="2"/>
          </rPr>
          <t>Указать в какие промежутки времени сколько машин будет уходить  со склада</t>
        </r>
      </text>
    </comment>
    <comment ref="B94" authorId="0">
      <text>
        <r>
          <rPr>
            <sz val="8"/>
            <rFont val="Tahoma"/>
            <family val="2"/>
          </rPr>
          <t>Указать в какие дни недели сколько машин будет уходить со склада</t>
        </r>
      </text>
    </comment>
    <comment ref="E100" authorId="0">
      <text>
        <r>
          <rPr>
            <sz val="8"/>
            <rFont val="Tahoma"/>
            <family val="2"/>
          </rPr>
          <t>Указать среднее  количество монопаллет/смешанных паллет/коробов в навал, которое будет отгружаться в указанных транспортных средствах.</t>
        </r>
        <r>
          <rPr>
            <sz val="8"/>
            <rFont val="Tahoma"/>
            <family val="2"/>
          </rPr>
          <t xml:space="preserve">
Например, если за год уходят 120 Фур по 30 монопаллет и 60 Фур по 3000 коробов, то в ячейках напотив Еврофур надо указать: 20 монопаллет, 1000 коробов</t>
        </r>
      </text>
    </comment>
    <comment ref="H126" authorId="4">
      <text>
        <r>
          <rPr>
            <sz val="8"/>
            <rFont val="Tahoma"/>
            <family val="2"/>
          </rPr>
          <t xml:space="preserve">В случае расхождения входа с выходом более чем 10% в этой ячейке появиться слово "ОШИБКА"
</t>
        </r>
      </text>
    </comment>
    <comment ref="B127" authorId="2">
      <text>
        <r>
          <rPr>
            <sz val="8"/>
            <rFont val="Tahoma"/>
            <family val="2"/>
          </rPr>
          <t xml:space="preserve">Указать только в случае, если единицей складского учёта предполагается инд. упаковка (т.е. будет производиться штучный подбор из коробок)
</t>
        </r>
      </text>
    </comment>
    <comment ref="I129" authorId="5">
      <text>
        <r>
          <rPr>
            <sz val="8"/>
            <rFont val="Tahoma"/>
            <family val="2"/>
          </rPr>
          <t>для коробочной подборки</t>
        </r>
      </text>
    </comment>
    <comment ref="B131" authorId="0">
      <text>
        <r>
          <rPr>
            <sz val="8"/>
            <rFont val="Tahoma"/>
            <family val="2"/>
          </rPr>
          <t>Указать в процентах количество заказов от общего числа в зависимости от комплектации заказов количеством ассортиментных позиций
Сумма ячеек должна составить 100%</t>
        </r>
      </text>
    </comment>
    <comment ref="I131" authorId="5">
      <text>
        <r>
          <rPr>
            <sz val="8"/>
            <rFont val="Tahoma"/>
            <family val="2"/>
          </rPr>
          <t>для поштучной подборки</t>
        </r>
        <r>
          <rPr>
            <sz val="8"/>
            <rFont val="Tahoma"/>
            <family val="2"/>
          </rPr>
          <t xml:space="preserve">
</t>
        </r>
      </text>
    </comment>
    <comment ref="B132" authorId="1">
      <text>
        <r>
          <rPr>
            <sz val="8"/>
            <rFont val="Tahoma"/>
            <family val="2"/>
          </rPr>
          <t>Срочным заказом считается заказ, который должен быть отгружен складом через несколько часов после получения им  Заявки на отгрузку в электронном или ином виде</t>
        </r>
      </text>
    </comment>
    <comment ref="B133" authorId="0">
      <text>
        <r>
          <rPr>
            <sz val="8"/>
            <rFont val="Tahoma"/>
            <family val="2"/>
          </rPr>
          <t>Указать как часто бывают срочные заказы</t>
        </r>
        <r>
          <rPr>
            <sz val="8"/>
            <rFont val="Tahoma"/>
            <family val="2"/>
          </rPr>
          <t xml:space="preserve">
</t>
        </r>
      </text>
    </comment>
    <comment ref="B134" authorId="0">
      <text>
        <r>
          <rPr>
            <sz val="8"/>
            <rFont val="Tahoma"/>
            <family val="2"/>
          </rPr>
          <t xml:space="preserve">Указать за сколько часов до постановки а/м на отгрузку по срочной завке будет предоставлена заявка
</t>
        </r>
      </text>
    </comment>
    <comment ref="B135" authorId="0">
      <text>
        <r>
          <rPr>
            <sz val="8"/>
            <rFont val="Tahoma"/>
            <family val="2"/>
          </rPr>
          <t>Указать объем среднего срочного заказа</t>
        </r>
        <r>
          <rPr>
            <sz val="8"/>
            <rFont val="Tahoma"/>
            <family val="2"/>
          </rPr>
          <t xml:space="preserve">
</t>
        </r>
      </text>
    </comment>
    <comment ref="G136" authorId="4">
      <text>
        <r>
          <rPr>
            <sz val="8"/>
            <rFont val="Tahoma"/>
            <family val="2"/>
          </rPr>
          <t>Данная ошибка возникает в том случае если указанный процент подбора монопаллет (ячейка C137) не совпадает с расчетным процентом отгрузки монопаллет (ячейка C139).
Необходимо проверить данные по отгрузке  товара пункт 6 и данные по структуре подбора товара пункт 11</t>
        </r>
      </text>
    </comment>
    <comment ref="I136" authorId="4">
      <text>
        <r>
          <rPr>
            <sz val="8"/>
            <rFont val="Tahoma"/>
            <family val="2"/>
          </rPr>
          <t>Данная ошибка возникает в том случае если указанный процент подбора коробов и штук (ячейки D137 и E137) не совпадает с расчетным процентом отгрузки смешанных паллет и кробов в навал (ячейки D139 и E139).
Необходимо проверить данные по отгрузке  товара пункт 6 и данные по структуре подбора товара пункт 11</t>
        </r>
      </text>
    </comment>
    <comment ref="B137" authorId="0">
      <text>
        <r>
          <rPr>
            <sz val="8"/>
            <rFont val="Tahoma"/>
            <family val="2"/>
          </rPr>
          <t xml:space="preserve">Указать (в процентах от общего объема отгрузки) количество товара:
- подбираемого целыми паллетами с 1 артикулом (без переборки при подборе)
- подбираемого покоробочно (бочками и т.п.)
- подбираемого индивидуальными упаковками (из коробов).
Под общим объёмом подразумевается общее кол-во ед. в заказах на отгрузку </t>
        </r>
        <r>
          <rPr>
            <sz val="8"/>
            <rFont val="Tahoma"/>
            <family val="2"/>
          </rPr>
          <t xml:space="preserve">
</t>
        </r>
      </text>
    </comment>
    <comment ref="B139" authorId="0">
      <text>
        <r>
          <rPr>
            <sz val="8"/>
            <rFont val="Tahoma"/>
            <family val="2"/>
          </rPr>
          <t>Необходимо проверить данные, которые рассчитываются на основании заполнения п. 6 и п.7 данного опросного листа:
- % товара, который отпускается в в паллетах с 1 артикулом,формируемых на складе в процеесе приёмки товара (или уже приходящих такими на склад),
- % товара, который отпускается в паллетах, формируемых на складе в процессе подбора товара по заказам
- % товара, отпускаемого "в навал"  т.е без паллет.</t>
        </r>
      </text>
    </comment>
    <comment ref="B144" authorId="0">
      <text>
        <r>
          <rPr>
            <sz val="8"/>
            <rFont val="Tahoma"/>
            <family val="2"/>
          </rPr>
          <t>Указать, если планируеются изменения, в каких объемах и в какие сроки</t>
        </r>
        <r>
          <rPr>
            <sz val="8"/>
            <rFont val="Tahoma"/>
            <family val="2"/>
          </rPr>
          <t xml:space="preserve">
</t>
        </r>
      </text>
    </comment>
    <comment ref="B145" authorId="0">
      <text>
        <r>
          <rPr>
            <sz val="8"/>
            <rFont val="Tahoma"/>
            <family val="2"/>
          </rPr>
          <t>Указать интересуют ли услуги: таможенной очистки, транспортировки, переупаковки, сборки наборов, предоставление офиса и т.д.</t>
        </r>
        <r>
          <rPr>
            <sz val="8"/>
            <rFont val="Tahoma"/>
            <family val="2"/>
          </rPr>
          <t xml:space="preserve">
</t>
        </r>
      </text>
    </comment>
    <comment ref="B147" authorId="0">
      <text>
        <r>
          <rPr>
            <sz val="8"/>
            <rFont val="Tahoma"/>
            <family val="2"/>
          </rPr>
          <t>Указать ФИО, должность, телефон, факс, e-mail</t>
        </r>
        <r>
          <rPr>
            <sz val="8"/>
            <rFont val="Tahoma"/>
            <family val="2"/>
          </rPr>
          <t xml:space="preserve">
</t>
        </r>
      </text>
    </comment>
    <comment ref="B48" authorId="5">
      <text>
        <r>
          <rPr>
            <sz val="8"/>
            <rFont val="Tahoma"/>
            <family val="2"/>
          </rPr>
          <t xml:space="preserve">Указать в процентах изменение суммарных объмов обработки по месяцам в процентах от средненго за год(в сумме должно получиться 1200%) </t>
        </r>
      </text>
    </comment>
    <comment ref="B13" authorId="5">
      <text>
        <r>
          <rPr>
            <b/>
            <sz val="8"/>
            <rFont val="Tahoma"/>
            <family val="2"/>
          </rPr>
          <t xml:space="preserve">Возможны 3 варианта осуществления обмена данными о приходе:
</t>
        </r>
        <r>
          <rPr>
            <i/>
            <sz val="8"/>
            <rFont val="Tahoma"/>
            <family val="2"/>
          </rPr>
          <t>1) Передача данных (заказ на приход, заказ на подборку, отгрузку) осуществляется по электронной почте в несогласованном формате, или на бумажном носителе.
2) Данные о предполагаемом приходе и заказ на подборку передается в полуавтоматическом режиме в виде CSV файлов в согласованном формате по электронной почте.
3) Интерфейс между WMS и ИС Клиента - подтверждение прихода, получение заказа на подборку, подтверждение собранного заказа и отгрузки товара со склада</t>
        </r>
        <r>
          <rPr>
            <b/>
            <sz val="8"/>
            <rFont val="Tahoma"/>
            <family val="2"/>
          </rPr>
          <t xml:space="preserve">
Необходимо указать какой вариант должен быть осуществлен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<sst xmlns="http://schemas.openxmlformats.org/spreadsheetml/2006/main" count="288" uniqueCount="179">
  <si>
    <t>Опросный лист</t>
  </si>
  <si>
    <t>На основании данных, занесенных Вами в опросный лист, будет произведен расчет тарифов на наши услуги и сформировано коммерческое предложение.</t>
  </si>
  <si>
    <t>Общие параметры</t>
  </si>
  <si>
    <t>Название компании</t>
  </si>
  <si>
    <t>Регион</t>
  </si>
  <si>
    <t>Тип товара</t>
  </si>
  <si>
    <t>Кол-во наименований продукции (артикулов), которое планируется хранить на складе</t>
  </si>
  <si>
    <t>Кол-во артикулов на складе, обрабатываемых в сутки</t>
  </si>
  <si>
    <t>Максимальный и средний вес короба, кг</t>
  </si>
  <si>
    <t>Особые условия хранения</t>
  </si>
  <si>
    <t>Требуемый график работы склада (см. примечание)</t>
  </si>
  <si>
    <t>Распределение прихода автотранспорта (а/т) в течение суток</t>
  </si>
  <si>
    <t>0-3</t>
  </si>
  <si>
    <t xml:space="preserve"> 3-5</t>
  </si>
  <si>
    <t xml:space="preserve"> 5-7</t>
  </si>
  <si>
    <t xml:space="preserve"> 7-9</t>
  </si>
  <si>
    <t xml:space="preserve"> 9-11</t>
  </si>
  <si>
    <t xml:space="preserve"> 11-13</t>
  </si>
  <si>
    <t xml:space="preserve"> 13-15</t>
  </si>
  <si>
    <t xml:space="preserve"> 15-18</t>
  </si>
  <si>
    <t xml:space="preserve"> 18-20</t>
  </si>
  <si>
    <t>20-22</t>
  </si>
  <si>
    <t xml:space="preserve"> 22-24</t>
  </si>
  <si>
    <t xml:space="preserve">Среднее кол-во автомобилей (а/м) </t>
  </si>
  <si>
    <t>Распределение прихода а/т  в течение недели</t>
  </si>
  <si>
    <t>понед</t>
  </si>
  <si>
    <t>вторник</t>
  </si>
  <si>
    <t>среда</t>
  </si>
  <si>
    <t>четверг</t>
  </si>
  <si>
    <t>пятница</t>
  </si>
  <si>
    <t>субб</t>
  </si>
  <si>
    <t>воскр</t>
  </si>
  <si>
    <t xml:space="preserve">Среднее кол-во а/м </t>
  </si>
  <si>
    <t>Информация по приходящему а/т  и объему</t>
  </si>
  <si>
    <t>Тип а/т</t>
  </si>
  <si>
    <t>Кол-во а/м</t>
  </si>
  <si>
    <t>Среднее кол-во в 1 а/м:</t>
  </si>
  <si>
    <t>Размещение паллет в 2-яруса, да/нет</t>
  </si>
  <si>
    <t>Допустимое время ожидания а/м под разгрузкой, час</t>
  </si>
  <si>
    <t>Допустимая продолжительность разгрузки, час</t>
  </si>
  <si>
    <r>
      <t xml:space="preserve"> "и"</t>
    </r>
    <r>
      <rPr>
        <sz val="10"/>
        <rFont val="Times New Roman"/>
        <family val="1"/>
      </rPr>
      <t xml:space="preserve">  смешанных паллет</t>
    </r>
  </si>
  <si>
    <r>
      <t>"и"</t>
    </r>
    <r>
      <rPr>
        <sz val="10"/>
        <rFont val="Times New Roman"/>
        <family val="1"/>
      </rPr>
      <t xml:space="preserve"> коробов в навал</t>
    </r>
  </si>
  <si>
    <t>среднее</t>
  </si>
  <si>
    <t>макс.</t>
  </si>
  <si>
    <t>вагон рефрижераторный</t>
  </si>
  <si>
    <t>вагон изотермический</t>
  </si>
  <si>
    <t>вагон крытый</t>
  </si>
  <si>
    <t>ж/д контенер 40 фут</t>
  </si>
  <si>
    <t>ж/д контенер 20 фут</t>
  </si>
  <si>
    <t>до 20 т (Еврофура)</t>
  </si>
  <si>
    <t>до 10 т (Маз/Камаз)</t>
  </si>
  <si>
    <t>до 5 т (Зил/Газ)</t>
  </si>
  <si>
    <t xml:space="preserve"> до 3,5 т (Бычок)</t>
  </si>
  <si>
    <t>до 1,5 т (Газель)</t>
  </si>
  <si>
    <t>Всего:</t>
  </si>
  <si>
    <t>EURO      (120 х 80)</t>
  </si>
  <si>
    <t>US        (120 х 120)</t>
  </si>
  <si>
    <t>FIN                (120 х 100)</t>
  </si>
  <si>
    <t>% от общего объема</t>
  </si>
  <si>
    <t>Изменение объемов обработки в течение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</si>
  <si>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</si>
  <si>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</si>
  <si>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</si>
  <si>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</si>
  <si>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</si>
  <si>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</si>
  <si>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</si>
  <si>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</si>
  <si>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</si>
  <si>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</si>
  <si>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</si>
  <si>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</si>
  <si>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 от среднего значения (данных в анкете)</t>
  </si>
  <si>
    <t xml:space="preserve">Изменение объемов обработки в течение месяца </t>
  </si>
  <si>
    <t>1 неделя</t>
  </si>
  <si>
    <t>2 неделя</t>
  </si>
  <si>
    <t>3 неделя</t>
  </si>
  <si>
    <t>4 неделя</t>
  </si>
  <si>
    <t>5 неделя</t>
  </si>
  <si>
    <t>Кол-во артикулов в одной машине</t>
  </si>
  <si>
    <t>максим.</t>
  </si>
  <si>
    <t>ед.</t>
  </si>
  <si>
    <t>Кол-во артикулов на одной смешанной паллете</t>
  </si>
  <si>
    <t>кг</t>
  </si>
  <si>
    <t>Кол-во коробов на паллете (бочек и т.п.), ед.</t>
  </si>
  <si>
    <t xml:space="preserve"> - монопаллета</t>
  </si>
  <si>
    <t xml:space="preserve"> - смешанная паллета</t>
  </si>
  <si>
    <t xml:space="preserve">Кол-во индивидуальных упаковок в коробе </t>
  </si>
  <si>
    <t>шт</t>
  </si>
  <si>
    <t>Тип упаковки товара (короб, бочка и т.п.)</t>
  </si>
  <si>
    <t>Наличие штрих-кода на:</t>
  </si>
  <si>
    <t xml:space="preserve"> - коробе/упаковке (да/нет)</t>
  </si>
  <si>
    <t xml:space="preserve"> - индивидуальной упаковке (да/нет)</t>
  </si>
  <si>
    <t>Кол-во брака на входе, % от объема поступления на склад</t>
  </si>
  <si>
    <t>Наличие маркировки на коробе (да/нет)</t>
  </si>
  <si>
    <t>Хранение груза на складе</t>
  </si>
  <si>
    <t>Требуемый объем хранения на товарном складе</t>
  </si>
  <si>
    <t xml:space="preserve"> - паллето места</t>
  </si>
  <si>
    <t xml:space="preserve"> - м2</t>
  </si>
  <si>
    <t xml:space="preserve"> - м3</t>
  </si>
  <si>
    <t xml:space="preserve"> - прочее</t>
  </si>
  <si>
    <t>Изменение объемов хранения в течение года</t>
  </si>
  <si>
    <t>в % от среднего значения</t>
  </si>
  <si>
    <t>Высоты паллет с грузом, % от общего кол-ва</t>
  </si>
  <si>
    <t>до 1,28м</t>
  </si>
  <si>
    <t xml:space="preserve"> 1,29-1,50м</t>
  </si>
  <si>
    <t>1,51-1,88м</t>
  </si>
  <si>
    <t>1,89 - 2,33м</t>
  </si>
  <si>
    <t>FIN      (120 х 100)</t>
  </si>
  <si>
    <t>Размеры мелких ячеек</t>
  </si>
  <si>
    <t>1/2 станд</t>
  </si>
  <si>
    <t>1/8 станд</t>
  </si>
  <si>
    <t>1/16 станд</t>
  </si>
  <si>
    <t>% от общего кол-ва</t>
  </si>
  <si>
    <t>Требуется ли контроль за сроками реализации товара, FIFO и т.п.?</t>
  </si>
  <si>
    <t>Наличие негабарита (больше по площади 120х120 см), указать особенности</t>
  </si>
  <si>
    <t>Выдача товара со склада</t>
  </si>
  <si>
    <t>Распределение отгрузки товара со склада  в течение суток</t>
  </si>
  <si>
    <t>заказы (накладные)</t>
  </si>
  <si>
    <t>а/м</t>
  </si>
  <si>
    <t>Распределение отгрузки товара со склада  в течение недели</t>
  </si>
  <si>
    <t xml:space="preserve"> а/м </t>
  </si>
  <si>
    <t>Кол-во заказов в месяц</t>
  </si>
  <si>
    <t>Кол-во заказов в день</t>
  </si>
  <si>
    <t>Информация по отгружаемому а/т  и объему</t>
  </si>
  <si>
    <t>Допустимое время ожидания а/м под загрузкой, час</t>
  </si>
  <si>
    <t>Допустимая продолжительность загрузки, час</t>
  </si>
  <si>
    <t>Средний вход на склад в мес. (для справки)</t>
  </si>
  <si>
    <t>Усл. Пал.</t>
  </si>
  <si>
    <t>Коробов</t>
  </si>
  <si>
    <t>Средний выход со склада в мес. (для справки)</t>
  </si>
  <si>
    <t>Кол-во коробов (бочек и т.п.) на смеш.паллете</t>
  </si>
  <si>
    <t>9</t>
  </si>
  <si>
    <t xml:space="preserve">Структура заказов по количеству ассортиментных позиций: </t>
  </si>
  <si>
    <t>Среднее количество коробов в 1 строке заказа</t>
  </si>
  <si>
    <t>Кол-во ассортиментных позиций</t>
  </si>
  <si>
    <t xml:space="preserve"> 1-10</t>
  </si>
  <si>
    <t xml:space="preserve"> 11-50</t>
  </si>
  <si>
    <t xml:space="preserve"> 51-100</t>
  </si>
  <si>
    <t>100-200</t>
  </si>
  <si>
    <t>&gt;201</t>
  </si>
  <si>
    <t>Среднее количество шт в 1 строке заказа</t>
  </si>
  <si>
    <t>Наличие срочных заказов</t>
  </si>
  <si>
    <t>Периодичность</t>
  </si>
  <si>
    <t>За сколько часов до постановки а/м на отгрузку предоставляется заявка?</t>
  </si>
  <si>
    <t>Объем среднего заказа</t>
  </si>
  <si>
    <t>Структура заказа на подбор</t>
  </si>
  <si>
    <t>моно паллеты (1 артикул)</t>
  </si>
  <si>
    <t>короба</t>
  </si>
  <si>
    <t>индивид. упаковки (шт. из коробов)</t>
  </si>
  <si>
    <t xml:space="preserve"> % от общего кол-ва</t>
  </si>
  <si>
    <t>Структура заказа на отгрузку</t>
  </si>
  <si>
    <t>смешанные паллеты</t>
  </si>
  <si>
    <t>короба в навал</t>
  </si>
  <si>
    <t>Прочее</t>
  </si>
  <si>
    <t>С какого срока требуется предоставление складских услуг?</t>
  </si>
  <si>
    <t>Предполагаемый срок действия договора?</t>
  </si>
  <si>
    <t xml:space="preserve">Планируется ли изменение объемов хранения и обработки в течение срока действия договора? </t>
  </si>
  <si>
    <t xml:space="preserve">Какие услуги, дополнительно к складским, Вас интересуют? </t>
  </si>
  <si>
    <t>Адрес Вашей странички в Интернет</t>
  </si>
  <si>
    <t xml:space="preserve">Контактное лицо </t>
  </si>
  <si>
    <t>Ваши замечания и пожелания</t>
  </si>
  <si>
    <t>Прочие (в т.ч. транспортные паллеты, слипшиты и т.п.), указать размеры</t>
  </si>
  <si>
    <t>Тип используемой тары (поддона) , для товаров не входящих в навал</t>
  </si>
  <si>
    <t xml:space="preserve"> - общее количество мелких ячеек разных размеров</t>
  </si>
  <si>
    <t>станд (1м*0,6м*0,4м)</t>
  </si>
  <si>
    <t>1/4 станд</t>
  </si>
  <si>
    <t>2,34-2,80 м</t>
  </si>
  <si>
    <t>Если при заполненнии опросника у вас возникли вопросы- обращайте внимание на примечания к ячейкам</t>
  </si>
  <si>
    <t>монопаллета (1 артикул)</t>
  </si>
  <si>
    <t>Вес одной паллеты с грузом</t>
  </si>
  <si>
    <t>Единица учета товара (короб, паллета и т.п.)</t>
  </si>
  <si>
    <t>вход в сутки</t>
  </si>
  <si>
    <t>вход в месяц</t>
  </si>
  <si>
    <t>выход в сутки</t>
  </si>
  <si>
    <t>выход в месяц</t>
  </si>
  <si>
    <t>Укажите пожалуйста требуемый тип передачи данных (1-й, 2-й или 3-й - см. примечание)</t>
  </si>
  <si>
    <t xml:space="preserve">Укажите пожалуйста время предоставления заявок на приход </t>
  </si>
  <si>
    <t xml:space="preserve">Укажите время предоставления заявок на отгрузку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</si>
</sst>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&quot;;\-#,##0&quot;р&quot;"/>
    <numFmt numFmtId="165" formatCode="#,##0&quot;р&quot;;[Red]\-#,##0&quot;р&quot;"/>
    <numFmt numFmtId="166" formatCode="#,##0.00&quot;р&quot;;\-#,##0.00&quot;р&quot;"/>
    <numFmt numFmtId="167" formatCode="#,##0.00&quot;р&quot;;[Red]\-#,##0.00&quot;р&quot;"/>
    <numFmt numFmtId="168" formatCode="_-* #,##0&quot;р&quot;_-;\-* #,##0&quot;р&quot;_-;_-* &quot;-&quot;&quot;р&quot;_-;_-@_-"/>
    <numFmt numFmtId="169" formatCode="_-* #,##0_р_-;\-* #,##0_р_-;_-* &quot;-&quot;_р_-;_-@_-"/>
    <numFmt numFmtId="170" formatCode="_-* #,##0.00&quot;р&quot;_-;\-* #,##0.00&quot;р&quot;_-;_-* &quot;-&quot;??&quot;р&quot;_-;_-@_-"/>
    <numFmt numFmtId="171" formatCode="_-* #,##0.00_р_-;\-* #,##0.00_р_-;_-* &quot;-&quot;??_р_-;_-@_-"/>
    <numFmt numFmtId="172" formatCode="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0"/>
      <color indexed="9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Arial Cyr"/>
      <family val="0"/>
    </font>
    <font>
      <b/>
      <sz val="10"/>
      <color indexed="9"/>
      <name val="aril"/>
      <family val="0"/>
    </font>
    <font>
      <b/>
      <sz val="10"/>
      <color indexed="12"/>
      <name val="Times New Roman"/>
      <family val="1"/>
    </font>
    <font>
      <sz val="10"/>
      <name val="Tahoma"/>
      <family val="2"/>
    </font>
    <font>
      <sz val="10"/>
      <color indexed="12"/>
      <name val="Times New Roman"/>
      <family val="1"/>
    </font>
    <font>
      <b/>
      <sz val="10"/>
      <color indexed="62"/>
      <name val="ar"/>
      <family val="0"/>
    </font>
    <font>
      <b/>
      <sz val="10"/>
      <color indexed="10"/>
      <name val="Times New Roman"/>
      <family val="1"/>
    </font>
    <font>
      <sz val="10"/>
      <color indexed="12"/>
      <name val="Arial Cyr"/>
      <family val="0"/>
    </font>
    <font>
      <b/>
      <sz val="10"/>
      <color indexed="12"/>
      <name val="Tahoma"/>
      <family val="2"/>
    </font>
    <font>
      <u val="single"/>
      <sz val="10"/>
      <color indexed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Arial Cyr"/>
      <family val="0"/>
    </font>
    <font>
      <i/>
      <sz val="8"/>
      <name val="Tahoma"/>
      <family val="2"/>
    </font>
    <font>
      <i/>
      <sz val="7.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Cyr"/>
      <family val="0"/>
    </font>
    <font>
      <b/>
      <sz val="10"/>
      <color indexed="9"/>
      <name val="ar"/>
      <family val="0"/>
    </font>
    <font>
      <b/>
      <sz val="18"/>
      <color indexed="10"/>
      <name val="Arial Cyr"/>
      <family val="0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0"/>
    </font>
    <font>
      <b/>
      <sz val="18"/>
      <color rgb="FFFF0000"/>
      <name val="Arial Cyr"/>
      <family val="0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"/>
      <family val="0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0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3" borderId="10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0" fillId="0" borderId="0" xfId="53">
      <alignment/>
      <protection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wrapText="1"/>
    </xf>
    <xf numFmtId="0" fontId="13" fillId="0" borderId="16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vertical="top" wrapText="1"/>
    </xf>
    <xf numFmtId="0" fontId="13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172" fontId="17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vertical="center" wrapText="1"/>
    </xf>
    <xf numFmtId="9" fontId="13" fillId="0" borderId="18" xfId="0" applyNumberFormat="1" applyFont="1" applyFill="1" applyBorder="1" applyAlignment="1">
      <alignment horizontal="center" vertical="center" wrapText="1"/>
    </xf>
    <xf numFmtId="9" fontId="13" fillId="0" borderId="18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9" fontId="13" fillId="0" borderId="10" xfId="0" applyNumberFormat="1" applyFont="1" applyFill="1" applyBorder="1" applyAlignment="1">
      <alignment horizontal="center" vertical="center" wrapText="1"/>
    </xf>
    <xf numFmtId="9" fontId="13" fillId="0" borderId="10" xfId="0" applyNumberFormat="1" applyFont="1" applyFill="1" applyBorder="1" applyAlignment="1">
      <alignment horizontal="center" wrapText="1"/>
    </xf>
    <xf numFmtId="9" fontId="13" fillId="0" borderId="10" xfId="0" applyNumberFormat="1" applyFont="1" applyFill="1" applyBorder="1" applyAlignment="1">
      <alignment wrapText="1"/>
    </xf>
    <xf numFmtId="9" fontId="13" fillId="0" borderId="22" xfId="0" applyNumberFormat="1" applyFont="1" applyFill="1" applyBorder="1" applyAlignment="1">
      <alignment wrapText="1"/>
    </xf>
    <xf numFmtId="0" fontId="2" fillId="0" borderId="16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13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 vertical="center" wrapText="1"/>
    </xf>
    <xf numFmtId="173" fontId="13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wrapText="1"/>
    </xf>
    <xf numFmtId="9" fontId="13" fillId="0" borderId="17" xfId="0" applyNumberFormat="1" applyFont="1" applyFill="1" applyBorder="1" applyAlignment="1">
      <alignment horizontal="center" wrapText="1"/>
    </xf>
    <xf numFmtId="9" fontId="13" fillId="0" borderId="22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9" fontId="13" fillId="0" borderId="10" xfId="0" applyNumberFormat="1" applyFont="1" applyFill="1" applyBorder="1" applyAlignment="1">
      <alignment horizontal="center" wrapText="1"/>
    </xf>
    <xf numFmtId="9" fontId="13" fillId="0" borderId="10" xfId="0" applyNumberFormat="1" applyFont="1" applyBorder="1" applyAlignment="1">
      <alignment horizontal="center" wrapText="1"/>
    </xf>
    <xf numFmtId="0" fontId="0" fillId="0" borderId="2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 indent="1"/>
    </xf>
    <xf numFmtId="0" fontId="19" fillId="0" borderId="17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2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vertical="top" wrapText="1"/>
    </xf>
    <xf numFmtId="0" fontId="13" fillId="33" borderId="16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horizontal="center" vertical="top" wrapText="1"/>
    </xf>
    <xf numFmtId="0" fontId="63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wrapText="1"/>
    </xf>
    <xf numFmtId="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9" fontId="13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top" wrapText="1" indent="1"/>
    </xf>
    <xf numFmtId="0" fontId="2" fillId="33" borderId="14" xfId="0" applyFont="1" applyFill="1" applyBorder="1" applyAlignment="1">
      <alignment horizontal="left" vertical="top" wrapText="1" indent="1"/>
    </xf>
    <xf numFmtId="0" fontId="13" fillId="33" borderId="14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center" wrapText="1" indent="1"/>
    </xf>
    <xf numFmtId="9" fontId="13" fillId="33" borderId="10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vertical="top" wrapText="1"/>
    </xf>
    <xf numFmtId="9" fontId="17" fillId="0" borderId="18" xfId="0" applyNumberFormat="1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17" xfId="0" applyFont="1" applyFill="1" applyBorder="1" applyAlignment="1">
      <alignment vertical="top" wrapText="1"/>
    </xf>
    <xf numFmtId="0" fontId="13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11" fillId="33" borderId="30" xfId="0" applyFont="1" applyFill="1" applyBorder="1" applyAlignment="1">
      <alignment/>
    </xf>
    <xf numFmtId="0" fontId="11" fillId="33" borderId="31" xfId="0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0" fillId="33" borderId="3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0" xfId="42" applyAlignment="1" applyProtection="1">
      <alignment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9" fontId="13" fillId="0" borderId="10" xfId="0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3" fillId="0" borderId="33" xfId="0" applyFont="1" applyFill="1" applyBorder="1" applyAlignment="1">
      <alignment vertical="center" wrapText="1" shrinkToFit="1"/>
    </xf>
    <xf numFmtId="0" fontId="0" fillId="0" borderId="33" xfId="0" applyBorder="1" applyAlignment="1">
      <alignment vertical="center"/>
    </xf>
    <xf numFmtId="0" fontId="4" fillId="0" borderId="33" xfId="0" applyFont="1" applyFill="1" applyBorder="1" applyAlignment="1">
      <alignment vertical="center" wrapText="1"/>
    </xf>
    <xf numFmtId="0" fontId="0" fillId="0" borderId="34" xfId="0" applyBorder="1" applyAlignment="1">
      <alignment vertical="center"/>
    </xf>
    <xf numFmtId="0" fontId="7" fillId="0" borderId="35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13" fillId="0" borderId="11" xfId="0" applyFont="1" applyFill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6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13" fillId="33" borderId="11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0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/>
    </xf>
    <xf numFmtId="0" fontId="16" fillId="34" borderId="37" xfId="0" applyFont="1" applyFill="1" applyBorder="1" applyAlignment="1">
      <alignment horizontal="center" vertical="center" textRotation="90" wrapText="1"/>
    </xf>
    <xf numFmtId="0" fontId="16" fillId="34" borderId="38" xfId="0" applyFont="1" applyFill="1" applyBorder="1" applyAlignment="1">
      <alignment horizontal="center" vertical="center" textRotation="90" wrapText="1"/>
    </xf>
    <xf numFmtId="0" fontId="16" fillId="34" borderId="39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left" wrapText="1"/>
    </xf>
    <xf numFmtId="0" fontId="2" fillId="33" borderId="42" xfId="0" applyFont="1" applyFill="1" applyBorder="1" applyAlignment="1">
      <alignment horizontal="left" vertical="top" wrapText="1"/>
    </xf>
    <xf numFmtId="0" fontId="2" fillId="33" borderId="43" xfId="0" applyFont="1" applyFill="1" applyBorder="1" applyAlignment="1">
      <alignment horizontal="left" vertical="top" wrapText="1"/>
    </xf>
    <xf numFmtId="0" fontId="16" fillId="0" borderId="37" xfId="0" applyFont="1" applyFill="1" applyBorder="1" applyAlignment="1">
      <alignment horizontal="center" vertical="center" textRotation="90" wrapText="1"/>
    </xf>
    <xf numFmtId="0" fontId="16" fillId="0" borderId="38" xfId="0" applyFont="1" applyFill="1" applyBorder="1" applyAlignment="1">
      <alignment horizontal="center" vertical="center" textRotation="90" wrapText="1"/>
    </xf>
    <xf numFmtId="0" fontId="16" fillId="0" borderId="39" xfId="0" applyFont="1" applyFill="1" applyBorder="1" applyAlignment="1">
      <alignment horizontal="center" vertical="center" textRotation="90" wrapText="1"/>
    </xf>
    <xf numFmtId="0" fontId="13" fillId="0" borderId="16" xfId="0" applyFont="1" applyFill="1" applyBorder="1" applyAlignment="1">
      <alignment horizontal="center" wrapText="1"/>
    </xf>
    <xf numFmtId="0" fontId="13" fillId="0" borderId="36" xfId="0" applyFont="1" applyFill="1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14" xfId="0" applyBorder="1" applyAlignment="1">
      <alignment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0" fillId="33" borderId="29" xfId="0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63" fillId="33" borderId="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wrapText="1"/>
    </xf>
    <xf numFmtId="0" fontId="64" fillId="0" borderId="44" xfId="0" applyFont="1" applyFill="1" applyBorder="1" applyAlignment="1">
      <alignment horizontal="left" wrapText="1"/>
    </xf>
    <xf numFmtId="0" fontId="64" fillId="0" borderId="45" xfId="0" applyFont="1" applyFill="1" applyBorder="1" applyAlignment="1">
      <alignment horizontal="left" wrapText="1"/>
    </xf>
    <xf numFmtId="0" fontId="20" fillId="0" borderId="11" xfId="42" applyFill="1" applyBorder="1" applyAlignment="1" applyProtection="1">
      <alignment horizontal="left" wrapText="1"/>
      <protection/>
    </xf>
    <xf numFmtId="0" fontId="5" fillId="35" borderId="35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9" fillId="35" borderId="35" xfId="0" applyFont="1" applyFill="1" applyBorder="1" applyAlignment="1">
      <alignment horizontal="left"/>
    </xf>
    <xf numFmtId="0" fontId="10" fillId="35" borderId="12" xfId="0" applyFont="1" applyFill="1" applyBorder="1" applyAlignment="1">
      <alignment horizontal="left"/>
    </xf>
    <xf numFmtId="0" fontId="11" fillId="35" borderId="12" xfId="0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2" fillId="35" borderId="46" xfId="0" applyFont="1" applyFill="1" applyBorder="1" applyAlignment="1">
      <alignment horizontal="center" vertical="center" wrapText="1"/>
    </xf>
    <xf numFmtId="0" fontId="12" fillId="35" borderId="46" xfId="0" applyFont="1" applyFill="1" applyBorder="1" applyAlignment="1">
      <alignment horizontal="center" vertical="top" wrapText="1"/>
    </xf>
    <xf numFmtId="0" fontId="9" fillId="35" borderId="24" xfId="0" applyFont="1" applyFill="1" applyBorder="1" applyAlignment="1">
      <alignment horizontal="center" wrapText="1"/>
    </xf>
    <xf numFmtId="0" fontId="9" fillId="35" borderId="37" xfId="0" applyFont="1" applyFill="1" applyBorder="1" applyAlignment="1">
      <alignment horizontal="center" wrapText="1"/>
    </xf>
    <xf numFmtId="0" fontId="9" fillId="35" borderId="39" xfId="0" applyFont="1" applyFill="1" applyBorder="1" applyAlignment="1">
      <alignment horizontal="center" wrapText="1"/>
    </xf>
    <xf numFmtId="0" fontId="9" fillId="35" borderId="37" xfId="0" applyFont="1" applyFill="1" applyBorder="1" applyAlignment="1">
      <alignment horizontal="center" vertical="center" wrapText="1"/>
    </xf>
    <xf numFmtId="0" fontId="9" fillId="35" borderId="47" xfId="0" applyFont="1" applyFill="1" applyBorder="1" applyAlignment="1">
      <alignment horizontal="center" vertical="center" wrapText="1"/>
    </xf>
    <xf numFmtId="0" fontId="9" fillId="35" borderId="48" xfId="0" applyFont="1" applyFill="1" applyBorder="1" applyAlignment="1">
      <alignment horizontal="center" vertical="center" wrapText="1"/>
    </xf>
    <xf numFmtId="0" fontId="9" fillId="35" borderId="39" xfId="0" applyFont="1" applyFill="1" applyBorder="1" applyAlignment="1">
      <alignment horizontal="center" vertical="center" wrapText="1"/>
    </xf>
    <xf numFmtId="0" fontId="9" fillId="35" borderId="38" xfId="0" applyFont="1" applyFill="1" applyBorder="1" applyAlignment="1">
      <alignment horizontal="center" vertical="center" wrapText="1"/>
    </xf>
    <xf numFmtId="0" fontId="9" fillId="35" borderId="39" xfId="0" applyFont="1" applyFill="1" applyBorder="1" applyAlignment="1">
      <alignment horizontal="center" vertical="center" wrapText="1"/>
    </xf>
    <xf numFmtId="0" fontId="9" fillId="35" borderId="46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65" fillId="35" borderId="49" xfId="0" applyFont="1" applyFill="1" applyBorder="1" applyAlignment="1">
      <alignment horizontal="left"/>
    </xf>
    <xf numFmtId="0" fontId="65" fillId="35" borderId="50" xfId="0" applyFont="1" applyFill="1" applyBorder="1" applyAlignment="1">
      <alignment horizontal="left"/>
    </xf>
    <xf numFmtId="0" fontId="66" fillId="35" borderId="50" xfId="0" applyFont="1" applyFill="1" applyBorder="1" applyAlignment="1">
      <alignment/>
    </xf>
    <xf numFmtId="0" fontId="66" fillId="35" borderId="51" xfId="0" applyFont="1" applyFill="1" applyBorder="1" applyAlignment="1">
      <alignment/>
    </xf>
    <xf numFmtId="0" fontId="65" fillId="35" borderId="52" xfId="0" applyFont="1" applyFill="1" applyBorder="1" applyAlignment="1">
      <alignment horizontal="center" vertical="center" wrapText="1"/>
    </xf>
    <xf numFmtId="0" fontId="65" fillId="35" borderId="53" xfId="0" applyFont="1" applyFill="1" applyBorder="1" applyAlignment="1">
      <alignment horizontal="center" vertical="center" wrapText="1"/>
    </xf>
    <xf numFmtId="0" fontId="65" fillId="35" borderId="54" xfId="0" applyFont="1" applyFill="1" applyBorder="1" applyAlignment="1">
      <alignment horizontal="center" vertical="center" wrapText="1"/>
    </xf>
    <xf numFmtId="0" fontId="65" fillId="35" borderId="55" xfId="0" applyFont="1" applyFill="1" applyBorder="1" applyAlignment="1">
      <alignment horizontal="center" vertical="center" wrapText="1"/>
    </xf>
    <xf numFmtId="0" fontId="65" fillId="35" borderId="56" xfId="0" applyFont="1" applyFill="1" applyBorder="1" applyAlignment="1">
      <alignment horizontal="center" vertical="center" wrapText="1"/>
    </xf>
    <xf numFmtId="0" fontId="65" fillId="35" borderId="57" xfId="0" applyFont="1" applyFill="1" applyBorder="1" applyAlignment="1">
      <alignment horizontal="center" vertical="center" wrapText="1"/>
    </xf>
    <xf numFmtId="0" fontId="65" fillId="35" borderId="49" xfId="0" applyFont="1" applyFill="1" applyBorder="1" applyAlignment="1">
      <alignment horizontal="left" wrapText="1"/>
    </xf>
    <xf numFmtId="0" fontId="65" fillId="35" borderId="50" xfId="0" applyFont="1" applyFill="1" applyBorder="1" applyAlignment="1">
      <alignment horizontal="left" wrapText="1"/>
    </xf>
    <xf numFmtId="0" fontId="67" fillId="35" borderId="47" xfId="0" applyFont="1" applyFill="1" applyBorder="1" applyAlignment="1">
      <alignment horizontal="center" vertical="center" wrapText="1"/>
    </xf>
    <xf numFmtId="0" fontId="67" fillId="35" borderId="48" xfId="0" applyFont="1" applyFill="1" applyBorder="1" applyAlignment="1">
      <alignment horizontal="center" vertical="center" wrapText="1"/>
    </xf>
    <xf numFmtId="0" fontId="67" fillId="35" borderId="38" xfId="0" applyFont="1" applyFill="1" applyBorder="1" applyAlignment="1">
      <alignment horizontal="center" vertical="center" wrapText="1"/>
    </xf>
    <xf numFmtId="0" fontId="67" fillId="35" borderId="39" xfId="0" applyFont="1" applyFill="1" applyBorder="1" applyAlignment="1">
      <alignment horizontal="center" vertical="center" wrapText="1"/>
    </xf>
    <xf numFmtId="0" fontId="67" fillId="35" borderId="37" xfId="0" applyFont="1" applyFill="1" applyBorder="1" applyAlignment="1">
      <alignment horizontal="center" vertical="center" wrapText="1"/>
    </xf>
    <xf numFmtId="0" fontId="67" fillId="35" borderId="24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/>
    </xf>
    <xf numFmtId="0" fontId="2" fillId="35" borderId="38" xfId="0" applyFont="1" applyFill="1" applyBorder="1" applyAlignment="1">
      <alignment horizontal="center"/>
    </xf>
    <xf numFmtId="0" fontId="2" fillId="35" borderId="39" xfId="0" applyFont="1" applyFill="1" applyBorder="1" applyAlignment="1">
      <alignment horizontal="center"/>
    </xf>
    <xf numFmtId="0" fontId="65" fillId="35" borderId="37" xfId="0" applyFont="1" applyFill="1" applyBorder="1" applyAlignment="1">
      <alignment horizontal="center" vertical="center" wrapText="1"/>
    </xf>
    <xf numFmtId="0" fontId="65" fillId="35" borderId="39" xfId="0" applyFont="1" applyFill="1" applyBorder="1" applyAlignment="1">
      <alignment horizontal="center" vertical="center" wrapText="1"/>
    </xf>
    <xf numFmtId="49" fontId="67" fillId="35" borderId="37" xfId="0" applyNumberFormat="1" applyFont="1" applyFill="1" applyBorder="1" applyAlignment="1">
      <alignment horizontal="center" vertical="center" wrapText="1"/>
    </xf>
    <xf numFmtId="49" fontId="67" fillId="35" borderId="38" xfId="0" applyNumberFormat="1" applyFont="1" applyFill="1" applyBorder="1" applyAlignment="1">
      <alignment horizontal="center" vertical="center" wrapText="1"/>
    </xf>
    <xf numFmtId="49" fontId="67" fillId="35" borderId="39" xfId="0" applyNumberFormat="1" applyFont="1" applyFill="1" applyBorder="1" applyAlignment="1">
      <alignment horizontal="center" vertical="center" wrapText="1"/>
    </xf>
    <xf numFmtId="0" fontId="67" fillId="35" borderId="47" xfId="0" applyFont="1" applyFill="1" applyBorder="1" applyAlignment="1">
      <alignment horizontal="center" vertical="center" wrapText="1"/>
    </xf>
    <xf numFmtId="0" fontId="65" fillId="35" borderId="35" xfId="0" applyFont="1" applyFill="1" applyBorder="1" applyAlignment="1">
      <alignment horizontal="left" wrapText="1"/>
    </xf>
    <xf numFmtId="0" fontId="65" fillId="35" borderId="12" xfId="0" applyFont="1" applyFill="1" applyBorder="1" applyAlignment="1">
      <alignment horizontal="left" wrapText="1"/>
    </xf>
    <xf numFmtId="0" fontId="65" fillId="35" borderId="13" xfId="0" applyFont="1" applyFill="1" applyBorder="1" applyAlignment="1">
      <alignment horizontal="left" wrapText="1"/>
    </xf>
    <xf numFmtId="0" fontId="67" fillId="35" borderId="4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ность_по_каналам_сбыта_1пол_200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1</xdr:col>
      <xdr:colOff>1485900</xdr:colOff>
      <xdr:row>0</xdr:row>
      <xdr:rowOff>723900</xdr:rowOff>
    </xdr:to>
    <xdr:pic>
      <xdr:nvPicPr>
        <xdr:cNvPr id="1" name="Рисунок 2" descr="logoDelS-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1762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ma\PROJECTS\Documents%20and%20Settings\nmanshte\Local%20Settings\Temporary%20Internet%20Files\OLKAC\April\SalesReport_by_Region_SManagers_02.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oltunov.as\&#1056;&#1072;&#1073;&#1086;&#1095;&#1080;&#1081;%20&#1089;&#1090;&#1086;&#1083;\Master%20Data\&#1053;&#1051;&#1050;\Master%20Data\&#1054;&#1087;&#1088;&#1086;&#1089;&#1085;&#1099;&#1081;%20&#1083;&#1080;&#1089;&#1090;%208.4.8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ma\PROJECTS\DATA\Analytics\SRF\SRF%202002%20by%20SKU_region%20FINAL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Reports\FiledForce\w35%20Sibe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_Managers"/>
      <sheetName val="Report_Customer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просник для клиента"/>
      <sheetName val="на проверку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RF2002 Total"/>
      <sheetName val="CentralPickUp"/>
      <sheetName val="Central"/>
      <sheetName val="CentralV"/>
      <sheetName val="NorthWest"/>
      <sheetName val="UpperVolga"/>
      <sheetName val="Urals"/>
      <sheetName val="South"/>
      <sheetName val="LowerVolga"/>
      <sheetName val="Siberia"/>
      <sheetName val="FarEast"/>
      <sheetName val="ExportCIS"/>
    </sheetNames>
    <sheetDataSet>
      <sheetData sheetId="2">
        <row r="7">
          <cell r="E7">
            <v>1.794</v>
          </cell>
          <cell r="F7">
            <v>3.42</v>
          </cell>
          <cell r="G7">
            <v>1.368</v>
          </cell>
          <cell r="H7">
            <v>1.2354578222853503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E8">
            <v>0</v>
          </cell>
          <cell r="F8">
            <v>6.711</v>
          </cell>
          <cell r="G8">
            <v>4.32</v>
          </cell>
          <cell r="H8">
            <v>5.547173914164659</v>
          </cell>
          <cell r="I8">
            <v>4.823629490577965</v>
          </cell>
          <cell r="J8">
            <v>3.183595463781457</v>
          </cell>
          <cell r="K8">
            <v>3.183595463781457</v>
          </cell>
          <cell r="L8">
            <v>3.183595463781457</v>
          </cell>
          <cell r="M8">
            <v>4.244793951708609</v>
          </cell>
          <cell r="N8">
            <v>4.244793951708609</v>
          </cell>
          <cell r="O8">
            <v>5.305992439635763</v>
          </cell>
          <cell r="P8">
            <v>5.305992439635763</v>
          </cell>
        </row>
        <row r="9">
          <cell r="E9">
            <v>0</v>
          </cell>
          <cell r="F9">
            <v>8.073</v>
          </cell>
          <cell r="G9">
            <v>5.505</v>
          </cell>
          <cell r="H9">
            <v>7.44720975965317</v>
          </cell>
          <cell r="I9">
            <v>5.828251116250308</v>
          </cell>
          <cell r="J9">
            <v>5.698734424778079</v>
          </cell>
          <cell r="K9">
            <v>5.698734424778079</v>
          </cell>
          <cell r="L9">
            <v>5.698734424778079</v>
          </cell>
          <cell r="M9">
            <v>6.603186413820305</v>
          </cell>
          <cell r="N9">
            <v>7.190656596053336</v>
          </cell>
          <cell r="O9">
            <v>7.1234180309726</v>
          </cell>
          <cell r="P9">
            <v>7.1234180309726</v>
          </cell>
        </row>
        <row r="10">
          <cell r="E10">
            <v>0</v>
          </cell>
          <cell r="F10">
            <v>7.776000000000001</v>
          </cell>
          <cell r="G10">
            <v>4.527</v>
          </cell>
          <cell r="H10">
            <v>4.657456443280053</v>
          </cell>
          <cell r="I10">
            <v>4.049962124591351</v>
          </cell>
          <cell r="J10">
            <v>2.545690478314564</v>
          </cell>
          <cell r="K10">
            <v>2.545690478314564</v>
          </cell>
          <cell r="L10">
            <v>2.545690478314564</v>
          </cell>
          <cell r="M10">
            <v>3.1821130978932057</v>
          </cell>
          <cell r="N10">
            <v>4.4549583370504875</v>
          </cell>
          <cell r="O10">
            <v>5.091380956629128</v>
          </cell>
          <cell r="P10">
            <v>5.091380956629128</v>
          </cell>
        </row>
        <row r="11">
          <cell r="E11">
            <v>1.944</v>
          </cell>
          <cell r="F11">
            <v>0</v>
          </cell>
          <cell r="G11">
            <v>0.648</v>
          </cell>
          <cell r="H11">
            <v>2.120038768529077</v>
          </cell>
          <cell r="I11">
            <v>1.4748095781071837</v>
          </cell>
          <cell r="J11">
            <v>1.6222905359179023</v>
          </cell>
          <cell r="K11">
            <v>1.6222905359179023</v>
          </cell>
          <cell r="L11">
            <v>1.2167179019384269</v>
          </cell>
          <cell r="M11">
            <v>1.2167179019384269</v>
          </cell>
          <cell r="N11">
            <v>2.027863169897378</v>
          </cell>
          <cell r="O11">
            <v>2.4334358038768538</v>
          </cell>
          <cell r="P11">
            <v>2.4334358038768538</v>
          </cell>
        </row>
        <row r="12">
          <cell r="E12">
            <v>3.24</v>
          </cell>
          <cell r="F12">
            <v>3.24</v>
          </cell>
          <cell r="G12">
            <v>0.972</v>
          </cell>
          <cell r="H12">
            <v>3.117376895104895</v>
          </cell>
          <cell r="I12">
            <v>2.033071888111888</v>
          </cell>
          <cell r="J12">
            <v>1.490919384615385</v>
          </cell>
          <cell r="K12">
            <v>1.490919384615385</v>
          </cell>
          <cell r="L12">
            <v>1.490919384615385</v>
          </cell>
          <cell r="M12">
            <v>2.98183876923077</v>
          </cell>
          <cell r="N12">
            <v>3.727298461538462</v>
          </cell>
          <cell r="O12">
            <v>3.727298461538462</v>
          </cell>
          <cell r="P12">
            <v>3.727298461538462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1.7514091370558376</v>
          </cell>
          <cell r="I13">
            <v>1.5229644670050762</v>
          </cell>
          <cell r="J13">
            <v>0.8376304568527919</v>
          </cell>
          <cell r="K13">
            <v>0.8376304568527919</v>
          </cell>
          <cell r="L13">
            <v>0.8376304568527919</v>
          </cell>
          <cell r="M13">
            <v>2.0940761421319802</v>
          </cell>
          <cell r="N13">
            <v>2.0940761421319802</v>
          </cell>
          <cell r="O13">
            <v>2.512891370558376</v>
          </cell>
          <cell r="P13">
            <v>2.512891370558376</v>
          </cell>
        </row>
        <row r="14">
          <cell r="E14">
            <v>0</v>
          </cell>
          <cell r="F14">
            <v>0.648</v>
          </cell>
          <cell r="G14">
            <v>0</v>
          </cell>
          <cell r="H14">
            <v>0.8012458207910783</v>
          </cell>
          <cell r="I14">
            <v>0.6967354963400682</v>
          </cell>
          <cell r="J14">
            <v>0.3832045229870375</v>
          </cell>
          <cell r="K14">
            <v>0.3832045229870375</v>
          </cell>
          <cell r="L14">
            <v>0.3832045229870375</v>
          </cell>
          <cell r="M14">
            <v>0.766409045974075</v>
          </cell>
          <cell r="N14">
            <v>0.766409045974075</v>
          </cell>
          <cell r="O14">
            <v>1.1496135689611124</v>
          </cell>
          <cell r="P14">
            <v>1.53281809194815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0.309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23">
          <cell r="E23">
            <v>5.8406400000000005</v>
          </cell>
          <cell r="F23">
            <v>1.7279999999999998</v>
          </cell>
          <cell r="G23">
            <v>5.70816</v>
          </cell>
          <cell r="H23">
            <v>13.424727263711496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2.10816</v>
          </cell>
          <cell r="F24">
            <v>0.38016000000000005</v>
          </cell>
          <cell r="G24">
            <v>0.6220800000000001</v>
          </cell>
          <cell r="H24">
            <v>2.237869570696076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25.416</v>
          </cell>
          <cell r="F25">
            <v>15.624</v>
          </cell>
          <cell r="G25">
            <v>15.84</v>
          </cell>
          <cell r="H25">
            <v>14.410636599397693</v>
          </cell>
          <cell r="I25">
            <v>12.530988347302344</v>
          </cell>
          <cell r="J25">
            <v>12.530988347302344</v>
          </cell>
          <cell r="K25">
            <v>12.530988347302344</v>
          </cell>
          <cell r="L25">
            <v>12.530988347302344</v>
          </cell>
          <cell r="M25">
            <v>12.530988347302344</v>
          </cell>
          <cell r="N25">
            <v>14.619486405186066</v>
          </cell>
          <cell r="O25">
            <v>14.619486405186066</v>
          </cell>
          <cell r="P25">
            <v>14.619486405186066</v>
          </cell>
        </row>
        <row r="26">
          <cell r="E26">
            <v>12.979199999999999</v>
          </cell>
          <cell r="F26">
            <v>8.140799999999999</v>
          </cell>
          <cell r="G26">
            <v>11.059199999999999</v>
          </cell>
          <cell r="H26">
            <v>10.20632719015077</v>
          </cell>
          <cell r="I26">
            <v>6.656300341402677</v>
          </cell>
          <cell r="J26">
            <v>6.656300341402677</v>
          </cell>
          <cell r="K26">
            <v>6.656300341402677</v>
          </cell>
          <cell r="L26">
            <v>8.875067121870234</v>
          </cell>
          <cell r="M26">
            <v>8.875067121870234</v>
          </cell>
          <cell r="N26">
            <v>8.875067121870234</v>
          </cell>
          <cell r="O26">
            <v>8.875067121870234</v>
          </cell>
          <cell r="P26">
            <v>11.093833902337794</v>
          </cell>
        </row>
        <row r="27">
          <cell r="E27">
            <v>0.08159999999999999</v>
          </cell>
          <cell r="F27">
            <v>8.2416</v>
          </cell>
          <cell r="G27">
            <v>4.08</v>
          </cell>
          <cell r="H27">
            <v>5.497118612811285</v>
          </cell>
          <cell r="I27">
            <v>4.78010314157503</v>
          </cell>
          <cell r="J27">
            <v>4.78010314157503</v>
          </cell>
          <cell r="K27">
            <v>4.78010314157503</v>
          </cell>
          <cell r="L27">
            <v>4.78010314157503</v>
          </cell>
          <cell r="M27">
            <v>4.78010314157503</v>
          </cell>
          <cell r="N27">
            <v>4.78010314157503</v>
          </cell>
          <cell r="O27">
            <v>4.78010314157503</v>
          </cell>
          <cell r="P27">
            <v>4.78010314157503</v>
          </cell>
        </row>
        <row r="28">
          <cell r="E28">
            <v>1.6892</v>
          </cell>
          <cell r="F28">
            <v>0.26880000000000004</v>
          </cell>
          <cell r="G28">
            <v>1.4592</v>
          </cell>
          <cell r="H28">
            <v>0.6447842622950819</v>
          </cell>
          <cell r="I28">
            <v>0.4905967213114755</v>
          </cell>
          <cell r="J28">
            <v>0.4905967213114755</v>
          </cell>
          <cell r="K28">
            <v>0.4905967213114755</v>
          </cell>
          <cell r="L28">
            <v>0.5606819672131148</v>
          </cell>
          <cell r="M28">
            <v>0.5606819672131148</v>
          </cell>
          <cell r="N28">
            <v>0.6307672131147541</v>
          </cell>
          <cell r="O28">
            <v>0.6307672131147541</v>
          </cell>
          <cell r="P28">
            <v>0.6307672131147541</v>
          </cell>
        </row>
        <row r="29">
          <cell r="E29">
            <v>0</v>
          </cell>
          <cell r="F29">
            <v>12.576</v>
          </cell>
          <cell r="G29">
            <v>4.8</v>
          </cell>
          <cell r="H29">
            <v>7.053052122272063</v>
          </cell>
          <cell r="I29">
            <v>6.133088801975707</v>
          </cell>
          <cell r="J29">
            <v>5.2569332588363205</v>
          </cell>
          <cell r="K29">
            <v>5.432164367464198</v>
          </cell>
          <cell r="L29">
            <v>5.2569332588363205</v>
          </cell>
          <cell r="M29">
            <v>5.2569332588363205</v>
          </cell>
          <cell r="N29">
            <v>6.133088801975707</v>
          </cell>
          <cell r="O29">
            <v>7.0092443451150945</v>
          </cell>
          <cell r="P29">
            <v>7.0092443451150945</v>
          </cell>
        </row>
        <row r="30">
          <cell r="E30">
            <v>3.5256</v>
          </cell>
          <cell r="F30">
            <v>1.152</v>
          </cell>
          <cell r="G30">
            <v>1.8708</v>
          </cell>
          <cell r="H30">
            <v>1.1888589890265708</v>
          </cell>
          <cell r="I30">
            <v>1.0337904252404966</v>
          </cell>
          <cell r="J30">
            <v>0.5815071141977793</v>
          </cell>
          <cell r="K30">
            <v>0.7753428189303725</v>
          </cell>
          <cell r="L30">
            <v>0.7753428189303725</v>
          </cell>
          <cell r="M30">
            <v>1.0337904252404966</v>
          </cell>
          <cell r="N30">
            <v>1.1630142283955587</v>
          </cell>
          <cell r="O30">
            <v>1.1630142283955587</v>
          </cell>
          <cell r="P30">
            <v>1.1630142283955587</v>
          </cell>
        </row>
        <row r="31">
          <cell r="E31">
            <v>0.3836</v>
          </cell>
          <cell r="F31">
            <v>0.6527999999999999</v>
          </cell>
          <cell r="G31">
            <v>0.18919999999999998</v>
          </cell>
          <cell r="H31">
            <v>1.1108703999999996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E32">
            <v>0</v>
          </cell>
          <cell r="F32">
            <v>2.97</v>
          </cell>
          <cell r="G32">
            <v>0.54</v>
          </cell>
          <cell r="H32">
            <v>1.264752010464423</v>
          </cell>
          <cell r="I32">
            <v>1.0997843569255854</v>
          </cell>
          <cell r="J32">
            <v>0.942672305936216</v>
          </cell>
          <cell r="K32">
            <v>0.7855602549468468</v>
          </cell>
          <cell r="L32">
            <v>0.7855602549468468</v>
          </cell>
          <cell r="M32">
            <v>0.942672305936216</v>
          </cell>
          <cell r="N32">
            <v>1.0997843569255854</v>
          </cell>
          <cell r="O32">
            <v>1.0997843569255854</v>
          </cell>
          <cell r="P32">
            <v>1.0997843569255854</v>
          </cell>
        </row>
        <row r="33">
          <cell r="E33">
            <v>0.9072</v>
          </cell>
          <cell r="F33">
            <v>0.2016</v>
          </cell>
          <cell r="G33">
            <v>0.7056</v>
          </cell>
          <cell r="H33">
            <v>1.5529282758620688</v>
          </cell>
          <cell r="I33">
            <v>1.3503724137931035</v>
          </cell>
          <cell r="J33">
            <v>0.7877172413793104</v>
          </cell>
          <cell r="K33">
            <v>0.900248275862069</v>
          </cell>
          <cell r="L33">
            <v>0.900248275862069</v>
          </cell>
          <cell r="M33">
            <v>0.900248275862069</v>
          </cell>
          <cell r="N33">
            <v>1.3503724137931035</v>
          </cell>
          <cell r="O33">
            <v>1.3503724137931035</v>
          </cell>
          <cell r="P33">
            <v>1.3503724137931035</v>
          </cell>
        </row>
        <row r="34">
          <cell r="E34">
            <v>1.8456000000000001</v>
          </cell>
          <cell r="F34">
            <v>3.9936</v>
          </cell>
          <cell r="G34">
            <v>3.3792</v>
          </cell>
          <cell r="H34">
            <v>3.4370590896606332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8.8932</v>
          </cell>
          <cell r="F35">
            <v>7.452</v>
          </cell>
          <cell r="G35">
            <v>7.5198</v>
          </cell>
          <cell r="H35">
            <v>9.161906665960718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1.2282</v>
          </cell>
          <cell r="F36">
            <v>1.6896</v>
          </cell>
          <cell r="G36">
            <v>2.1504</v>
          </cell>
          <cell r="H36">
            <v>0.7734268001902076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>
            <v>2.4978000000000002</v>
          </cell>
          <cell r="F37">
            <v>3.8087999999999997</v>
          </cell>
          <cell r="G37">
            <v>2.3184</v>
          </cell>
          <cell r="H37">
            <v>1.9898711056979723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>
            <v>0.13440000000000002</v>
          </cell>
          <cell r="F38">
            <v>0.4032</v>
          </cell>
          <cell r="G38">
            <v>1.5984000000000003</v>
          </cell>
          <cell r="H38">
            <v>0.8105379131365918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>
            <v>0.819</v>
          </cell>
          <cell r="F39">
            <v>1.3104</v>
          </cell>
          <cell r="G39">
            <v>3.276</v>
          </cell>
          <cell r="H39">
            <v>1.8321538786824798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>
            <v>0.6336</v>
          </cell>
          <cell r="F40">
            <v>0.1584</v>
          </cell>
          <cell r="G40">
            <v>0.6336</v>
          </cell>
          <cell r="H40">
            <v>1.0000379051666213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>
            <v>0.3276</v>
          </cell>
          <cell r="F41">
            <v>1.8018</v>
          </cell>
          <cell r="G41">
            <v>3.2760000000000002</v>
          </cell>
          <cell r="H41">
            <v>3.6865089050053323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>
            <v>0.9504000000000001</v>
          </cell>
          <cell r="F42">
            <v>0.6336</v>
          </cell>
          <cell r="G42">
            <v>1.2672</v>
          </cell>
          <cell r="H42">
            <v>1.5973179000070732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E43">
            <v>0.882</v>
          </cell>
          <cell r="F43">
            <v>0.882</v>
          </cell>
          <cell r="G43">
            <v>4.0572</v>
          </cell>
          <cell r="H43">
            <v>2.6708572229442438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E44">
            <v>5.1678</v>
          </cell>
          <cell r="F44">
            <v>7.273199999999999</v>
          </cell>
          <cell r="G44">
            <v>13.015200000000002</v>
          </cell>
          <cell r="H44">
            <v>14.090249353215242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E45">
            <v>3.8987999999999996</v>
          </cell>
          <cell r="F45">
            <v>5.7456000000000005</v>
          </cell>
          <cell r="G45">
            <v>2.6676</v>
          </cell>
          <cell r="H45">
            <v>5.607215314485699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E46">
            <v>10.29</v>
          </cell>
          <cell r="F46">
            <v>23.52</v>
          </cell>
          <cell r="G46">
            <v>40.74</v>
          </cell>
          <cell r="H46">
            <v>38.376434502193135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E47">
            <v>15.12</v>
          </cell>
          <cell r="F47">
            <v>33.86879999999999</v>
          </cell>
          <cell r="G47">
            <v>36.086400000000005</v>
          </cell>
          <cell r="H47">
            <v>33.95034692396464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4">
          <cell r="E74">
            <v>0</v>
          </cell>
          <cell r="F74">
            <v>0.264</v>
          </cell>
          <cell r="G74">
            <v>0.132</v>
          </cell>
          <cell r="H74">
            <v>2.7113010932724384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E75">
            <v>0</v>
          </cell>
          <cell r="F75">
            <v>0.264</v>
          </cell>
          <cell r="G75">
            <v>0.132</v>
          </cell>
          <cell r="H75">
            <v>1.2912373643530664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E76">
            <v>0</v>
          </cell>
          <cell r="F76">
            <v>0.264</v>
          </cell>
          <cell r="G76">
            <v>0.132</v>
          </cell>
          <cell r="H76">
            <v>1.2912373643530664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4">
          <cell r="E84">
            <v>0</v>
          </cell>
          <cell r="F84">
            <v>0.84</v>
          </cell>
          <cell r="G84">
            <v>0.97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E85">
            <v>0</v>
          </cell>
          <cell r="F85">
            <v>0.8</v>
          </cell>
          <cell r="G85">
            <v>1.8639999999999999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>
            <v>0</v>
          </cell>
          <cell r="F86">
            <v>0.72</v>
          </cell>
          <cell r="G86">
            <v>1.016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E87">
            <v>0</v>
          </cell>
          <cell r="F87">
            <v>0.8</v>
          </cell>
          <cell r="G87">
            <v>0.736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E89">
            <v>0</v>
          </cell>
          <cell r="F89">
            <v>0.8</v>
          </cell>
          <cell r="G89">
            <v>1.624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E91">
            <v>0</v>
          </cell>
          <cell r="F91">
            <v>0.12</v>
          </cell>
          <cell r="G91">
            <v>0.13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E92">
            <v>0</v>
          </cell>
          <cell r="F92">
            <v>0.24</v>
          </cell>
          <cell r="G92">
            <v>0.16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E94">
            <v>0</v>
          </cell>
          <cell r="F94">
            <v>0.12</v>
          </cell>
          <cell r="G94">
            <v>0.13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E95">
            <v>0</v>
          </cell>
          <cell r="F95">
            <v>0.12</v>
          </cell>
          <cell r="G95">
            <v>0.13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E97">
            <v>0</v>
          </cell>
          <cell r="F97">
            <v>0.12</v>
          </cell>
          <cell r="G97">
            <v>0.13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E98">
            <v>0</v>
          </cell>
          <cell r="F98">
            <v>0</v>
          </cell>
          <cell r="G98">
            <v>0.144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E99">
            <v>0</v>
          </cell>
          <cell r="F99">
            <v>0</v>
          </cell>
          <cell r="G99">
            <v>0.144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E101">
            <v>0</v>
          </cell>
          <cell r="F101">
            <v>0.0576</v>
          </cell>
          <cell r="G101">
            <v>0.0432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</row>
        <row r="102">
          <cell r="E102">
            <v>0</v>
          </cell>
          <cell r="F102">
            <v>0.06048</v>
          </cell>
          <cell r="G102">
            <v>0.0432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3">
          <cell r="E103">
            <v>0</v>
          </cell>
          <cell r="F103">
            <v>0.0576</v>
          </cell>
          <cell r="G103">
            <v>0.072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</row>
        <row r="105"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1"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</row>
        <row r="125"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</row>
        <row r="126"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</row>
        <row r="131"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</row>
        <row r="135"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</row>
        <row r="136"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</row>
        <row r="139"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</row>
        <row r="141"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</row>
        <row r="142"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</row>
        <row r="143"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</row>
        <row r="144"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</row>
        <row r="147"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</row>
        <row r="152"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</row>
        <row r="153"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</row>
        <row r="155"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</row>
        <row r="157"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</row>
        <row r="161"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</row>
        <row r="162"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</row>
        <row r="163"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</row>
        <row r="174"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</row>
        <row r="176"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</row>
        <row r="179"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</row>
        <row r="183"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</row>
        <row r="184"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E186">
            <v>0</v>
          </cell>
          <cell r="F186">
            <v>0</v>
          </cell>
          <cell r="G186">
            <v>0.14772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E187">
            <v>0</v>
          </cell>
          <cell r="F187">
            <v>0.07386</v>
          </cell>
          <cell r="G187">
            <v>0.080015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</row>
        <row r="188">
          <cell r="E188">
            <v>0</v>
          </cell>
          <cell r="F188">
            <v>0.09234999999999999</v>
          </cell>
          <cell r="G188">
            <v>0.11081999999999999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</row>
        <row r="189">
          <cell r="E189">
            <v>0</v>
          </cell>
          <cell r="F189">
            <v>0</v>
          </cell>
          <cell r="G189">
            <v>0.03284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</row>
        <row r="190"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E191">
            <v>0</v>
          </cell>
          <cell r="F191">
            <v>0.056</v>
          </cell>
          <cell r="G191">
            <v>0.064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</row>
        <row r="192">
          <cell r="E192">
            <v>0</v>
          </cell>
          <cell r="F192">
            <v>0.100575</v>
          </cell>
          <cell r="G192">
            <v>0.2235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</row>
        <row r="193">
          <cell r="E193">
            <v>0</v>
          </cell>
          <cell r="F193">
            <v>0.08463</v>
          </cell>
          <cell r="G193">
            <v>0.22970999999999997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E194">
            <v>0</v>
          </cell>
          <cell r="F194">
            <v>0.07077</v>
          </cell>
          <cell r="G194">
            <v>0.19208999999999998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</row>
        <row r="197"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8"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</row>
        <row r="199"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</row>
        <row r="200"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</row>
        <row r="203"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</row>
        <row r="204"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</row>
        <row r="205"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</row>
        <row r="206"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</row>
        <row r="207"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</row>
        <row r="212"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</row>
        <row r="213"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</row>
        <row r="218"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</row>
        <row r="219"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5">
          <cell r="E225">
            <v>0</v>
          </cell>
          <cell r="F225">
            <v>2.4105600000000003</v>
          </cell>
          <cell r="G225">
            <v>0.46656</v>
          </cell>
          <cell r="H225">
            <v>5.273123405054526</v>
          </cell>
          <cell r="I225">
            <v>10.671674767817553</v>
          </cell>
          <cell r="J225">
            <v>7.807792729689423</v>
          </cell>
          <cell r="K225">
            <v>9.562750116685574</v>
          </cell>
          <cell r="L225">
            <v>8.745267051861452</v>
          </cell>
          <cell r="M225">
            <v>7.26052496279282</v>
          </cell>
          <cell r="N225">
            <v>0</v>
          </cell>
          <cell r="O225">
            <v>0</v>
          </cell>
          <cell r="P225">
            <v>0</v>
          </cell>
        </row>
        <row r="226"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4.7414017759799165</v>
          </cell>
          <cell r="O226">
            <v>2.956292033096166</v>
          </cell>
          <cell r="P226">
            <v>2.495147740118456</v>
          </cell>
        </row>
        <row r="227">
          <cell r="E227">
            <v>0</v>
          </cell>
          <cell r="F227">
            <v>0</v>
          </cell>
          <cell r="G227">
            <v>0</v>
          </cell>
          <cell r="H227">
            <v>18.803323000875423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38.05390699319143</v>
          </cell>
          <cell r="J228">
            <v>27.841648553020935</v>
          </cell>
          <cell r="K228">
            <v>34.09961523910871</v>
          </cell>
          <cell r="L228">
            <v>31.184569082423003</v>
          </cell>
          <cell r="M228">
            <v>25.890157605727577</v>
          </cell>
          <cell r="N228">
            <v>16.907267708777038</v>
          </cell>
          <cell r="O228">
            <v>10.541781352952645</v>
          </cell>
          <cell r="P228">
            <v>8.89739634148892</v>
          </cell>
        </row>
        <row r="229">
          <cell r="E229">
            <v>0</v>
          </cell>
          <cell r="F229">
            <v>0</v>
          </cell>
          <cell r="G229">
            <v>0</v>
          </cell>
          <cell r="H229">
            <v>2.686189000125062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5.436272427598776</v>
          </cell>
          <cell r="J230">
            <v>3.977378364717276</v>
          </cell>
          <cell r="K230">
            <v>4.871373605586958</v>
          </cell>
          <cell r="L230">
            <v>4.454938440346143</v>
          </cell>
          <cell r="M230">
            <v>3.698593943675367</v>
          </cell>
          <cell r="N230">
            <v>2.4153239583967197</v>
          </cell>
          <cell r="O230">
            <v>1.5059687647075204</v>
          </cell>
          <cell r="P230">
            <v>1.2710566202127027</v>
          </cell>
        </row>
        <row r="231">
          <cell r="E231">
            <v>0</v>
          </cell>
          <cell r="F231">
            <v>0.69336</v>
          </cell>
          <cell r="G231">
            <v>2.25342</v>
          </cell>
          <cell r="H231">
            <v>6.473224263169132</v>
          </cell>
          <cell r="I231">
            <v>13.226996541367864</v>
          </cell>
          <cell r="J231">
            <v>9.677360834005203</v>
          </cell>
          <cell r="K231">
            <v>11.852540999544793</v>
          </cell>
          <cell r="L231">
            <v>10.839312438301183</v>
          </cell>
          <cell r="M231">
            <v>8.999050351589343</v>
          </cell>
          <cell r="N231">
            <v>0</v>
          </cell>
          <cell r="O231">
            <v>0</v>
          </cell>
          <cell r="P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5.876725655212921</v>
          </cell>
          <cell r="O232">
            <v>3.664173182540984</v>
          </cell>
          <cell r="P232">
            <v>3.092608353121514</v>
          </cell>
        </row>
        <row r="233">
          <cell r="E233">
            <v>2.0608</v>
          </cell>
          <cell r="F233">
            <v>13.314000000000002</v>
          </cell>
          <cell r="G233">
            <v>40.38239999999999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E234">
            <v>0</v>
          </cell>
          <cell r="F234">
            <v>0</v>
          </cell>
          <cell r="G234">
            <v>3.5254800000000004</v>
          </cell>
          <cell r="H234">
            <v>22.21210597537347</v>
          </cell>
          <cell r="I234">
            <v>45.38687939245355</v>
          </cell>
          <cell r="J234">
            <v>33.20672290467125</v>
          </cell>
          <cell r="K234">
            <v>40.670597225756794</v>
          </cell>
          <cell r="L234">
            <v>37.193822860365046</v>
          </cell>
          <cell r="M234">
            <v>30.879180445598255</v>
          </cell>
          <cell r="N234">
            <v>20.165291319272022</v>
          </cell>
          <cell r="O234">
            <v>12.573178331824979</v>
          </cell>
          <cell r="P234">
            <v>10.197262671313501</v>
          </cell>
        </row>
        <row r="235">
          <cell r="E235">
            <v>0</v>
          </cell>
          <cell r="F235">
            <v>0</v>
          </cell>
          <cell r="G235">
            <v>0</v>
          </cell>
          <cell r="H235">
            <v>3.2507704267549196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6.642428478202843</v>
          </cell>
          <cell r="J236">
            <v>4.8598468289153525</v>
          </cell>
          <cell r="K236">
            <v>5.952194485589645</v>
          </cell>
          <cell r="L236">
            <v>5.443364062213952</v>
          </cell>
          <cell r="M236">
            <v>4.519207980831352</v>
          </cell>
          <cell r="N236">
            <v>2.9512164555790155</v>
          </cell>
          <cell r="O236">
            <v>1.8401009042874046</v>
          </cell>
          <cell r="P236">
            <v>1.5530683577677833</v>
          </cell>
        </row>
        <row r="237">
          <cell r="E237">
            <v>0</v>
          </cell>
          <cell r="F237">
            <v>0</v>
          </cell>
          <cell r="G237">
            <v>0</v>
          </cell>
          <cell r="H237">
            <v>4.963579325201958</v>
          </cell>
          <cell r="I237">
            <v>9.088535735664578</v>
          </cell>
          <cell r="J237">
            <v>6.649509546003208</v>
          </cell>
          <cell r="K237">
            <v>8.144119649225551</v>
          </cell>
          <cell r="L237">
            <v>7.447909896810641</v>
          </cell>
          <cell r="M237">
            <v>6.183428751317003</v>
          </cell>
          <cell r="N237">
            <v>0</v>
          </cell>
          <cell r="O237">
            <v>0</v>
          </cell>
          <cell r="P237">
            <v>0</v>
          </cell>
        </row>
        <row r="238"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4.038016564006451</v>
          </cell>
          <cell r="O238">
            <v>2.517727195817625</v>
          </cell>
          <cell r="P238">
            <v>2.1249934893271663</v>
          </cell>
        </row>
        <row r="239">
          <cell r="E239">
            <v>0.896</v>
          </cell>
          <cell r="F239">
            <v>2.7776</v>
          </cell>
          <cell r="G239">
            <v>0.28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E240">
            <v>0</v>
          </cell>
          <cell r="F240">
            <v>0</v>
          </cell>
          <cell r="G240">
            <v>22.294439999999998</v>
          </cell>
          <cell r="H240">
            <v>14.769097933524517</v>
          </cell>
          <cell r="I240">
            <v>27.042878849711126</v>
          </cell>
          <cell r="J240">
            <v>18.771421363685395</v>
          </cell>
          <cell r="K240">
            <v>24.2327749394555</v>
          </cell>
          <cell r="L240">
            <v>22.1612073584796</v>
          </cell>
          <cell r="M240">
            <v>18.398751950933367</v>
          </cell>
          <cell r="N240">
            <v>12.015091969660197</v>
          </cell>
          <cell r="O240">
            <v>7.49148086263648</v>
          </cell>
          <cell r="P240">
            <v>6.322904278496232</v>
          </cell>
        </row>
        <row r="241">
          <cell r="E241">
            <v>0</v>
          </cell>
          <cell r="F241">
            <v>0</v>
          </cell>
          <cell r="G241">
            <v>0</v>
          </cell>
          <cell r="H241">
            <v>5.115046624322138</v>
          </cell>
          <cell r="I241">
            <v>10.198401724320563</v>
          </cell>
          <cell r="J241">
            <v>7.461528632575311</v>
          </cell>
          <cell r="K241">
            <v>9.138656246661219</v>
          </cell>
          <cell r="L241">
            <v>8.357427350607615</v>
          </cell>
          <cell r="M241">
            <v>6.938531384344437</v>
          </cell>
          <cell r="N241">
            <v>0</v>
          </cell>
          <cell r="O241">
            <v>0</v>
          </cell>
          <cell r="P241">
            <v>0</v>
          </cell>
        </row>
        <row r="242"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4.531127597110899</v>
          </cell>
          <cell r="O242">
            <v>2.8251848396696313</v>
          </cell>
          <cell r="P242">
            <v>2.384491616254779</v>
          </cell>
        </row>
        <row r="243">
          <cell r="E243">
            <v>0</v>
          </cell>
          <cell r="F243">
            <v>0.29</v>
          </cell>
          <cell r="G243">
            <v>2.302</v>
          </cell>
          <cell r="H243">
            <v>15.585994583920254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</row>
        <row r="244"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31.075422320508775</v>
          </cell>
          <cell r="J244">
            <v>20.638250615742994</v>
          </cell>
          <cell r="K244">
            <v>27.84628513208258</v>
          </cell>
          <cell r="L244">
            <v>25.465812335452476</v>
          </cell>
          <cell r="M244">
            <v>21.142312185880552</v>
          </cell>
          <cell r="N244">
            <v>13.80674222045456</v>
          </cell>
          <cell r="O244">
            <v>8.608585384204567</v>
          </cell>
          <cell r="P244">
            <v>7.265754575849131</v>
          </cell>
        </row>
        <row r="245">
          <cell r="E245">
            <v>0</v>
          </cell>
          <cell r="F245">
            <v>0</v>
          </cell>
          <cell r="G245">
            <v>0.5376</v>
          </cell>
          <cell r="H245">
            <v>5.646161309414301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12.061436189328779</v>
          </cell>
          <cell r="J246">
            <v>8.824593687267454</v>
          </cell>
          <cell r="K246">
            <v>10.808097401424789</v>
          </cell>
          <cell r="L246">
            <v>9.884154343117965</v>
          </cell>
          <cell r="M246">
            <v>8.206055792090405</v>
          </cell>
          <cell r="N246">
            <v>5.358869738179564</v>
          </cell>
          <cell r="O246">
            <v>3.3412869572957047</v>
          </cell>
          <cell r="P246">
            <v>2.8200883090200612</v>
          </cell>
        </row>
        <row r="247"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5.099200862160282</v>
          </cell>
          <cell r="J247">
            <v>3.7307643162876554</v>
          </cell>
          <cell r="K247">
            <v>4.569328123330609</v>
          </cell>
          <cell r="L247">
            <v>4.178713675303808</v>
          </cell>
          <cell r="M247">
            <v>3.4692656921722187</v>
          </cell>
          <cell r="N247">
            <v>0</v>
          </cell>
          <cell r="O247">
            <v>0</v>
          </cell>
          <cell r="P247">
            <v>0</v>
          </cell>
        </row>
        <row r="248"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2.2655637985554495</v>
          </cell>
          <cell r="O248">
            <v>1.4125924198348156</v>
          </cell>
          <cell r="P248">
            <v>1.1922458081273895</v>
          </cell>
        </row>
        <row r="249"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15.297602586480842</v>
          </cell>
          <cell r="J249">
            <v>11.192292948862965</v>
          </cell>
          <cell r="K249">
            <v>13.70798436999183</v>
          </cell>
          <cell r="L249">
            <v>12.536141025911423</v>
          </cell>
          <cell r="M249">
            <v>10.407797076516662</v>
          </cell>
          <cell r="N249">
            <v>6.796691395666347</v>
          </cell>
          <cell r="O249">
            <v>4.237777259504447</v>
          </cell>
          <cell r="P249">
            <v>3.576737424382168</v>
          </cell>
        </row>
        <row r="250">
          <cell r="E250">
            <v>0</v>
          </cell>
          <cell r="F250">
            <v>0</v>
          </cell>
          <cell r="G250">
            <v>0</v>
          </cell>
          <cell r="H250">
            <v>3.4883775336694747</v>
          </cell>
          <cell r="I250">
            <v>6.706744042335262</v>
          </cell>
          <cell r="J250">
            <v>4.906902479032554</v>
          </cell>
          <cell r="K250">
            <v>6.009826833069606</v>
          </cell>
          <cell r="L250">
            <v>5.4960696399387645</v>
          </cell>
          <cell r="M250">
            <v>4.562965382461296</v>
          </cell>
          <cell r="N250">
            <v>0</v>
          </cell>
          <cell r="O250">
            <v>0</v>
          </cell>
          <cell r="P250">
            <v>0</v>
          </cell>
        </row>
        <row r="251"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2.9797917201588757</v>
          </cell>
          <cell r="O251">
            <v>1.8579177506573992</v>
          </cell>
          <cell r="P251">
            <v>1.5681060006861556</v>
          </cell>
        </row>
        <row r="252">
          <cell r="E252">
            <v>0</v>
          </cell>
          <cell r="F252">
            <v>0</v>
          </cell>
          <cell r="G252">
            <v>0</v>
          </cell>
          <cell r="H252">
            <v>10.516734586825006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20.219441948078103</v>
          </cell>
          <cell r="J253">
            <v>14.793293018698984</v>
          </cell>
          <cell r="K253">
            <v>18.11838114026815</v>
          </cell>
          <cell r="L253">
            <v>16.569509783862607</v>
          </cell>
          <cell r="M253">
            <v>13.756394023595595</v>
          </cell>
          <cell r="N253">
            <v>8.983453867152123</v>
          </cell>
          <cell r="O253">
            <v>5.601236586127535</v>
          </cell>
          <cell r="P253">
            <v>4.727514282514154</v>
          </cell>
        </row>
        <row r="254">
          <cell r="E254">
            <v>0</v>
          </cell>
          <cell r="F254">
            <v>0</v>
          </cell>
          <cell r="G254">
            <v>0.3</v>
          </cell>
          <cell r="H254">
            <v>5.304068007942448</v>
          </cell>
          <cell r="I254">
            <v>10.575273363276992</v>
          </cell>
          <cell r="J254">
            <v>7.737261889696668</v>
          </cell>
          <cell r="K254">
            <v>9.476366061457524</v>
          </cell>
          <cell r="L254">
            <v>8.666267640314148</v>
          </cell>
          <cell r="M254">
            <v>7.194937806199008</v>
          </cell>
          <cell r="N254">
            <v>0</v>
          </cell>
          <cell r="O254">
            <v>0</v>
          </cell>
          <cell r="P254">
            <v>0</v>
          </cell>
        </row>
        <row r="255"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4.698570842631574</v>
          </cell>
          <cell r="O255">
            <v>2.9295866929857284</v>
          </cell>
          <cell r="P255">
            <v>2.4726080964433126</v>
          </cell>
        </row>
        <row r="256">
          <cell r="E256">
            <v>0</v>
          </cell>
          <cell r="F256">
            <v>0</v>
          </cell>
          <cell r="G256">
            <v>3.6736</v>
          </cell>
          <cell r="H256">
            <v>15.91220402382735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31.72582008983098</v>
          </cell>
          <cell r="J257">
            <v>23.211785669090006</v>
          </cell>
          <cell r="K257">
            <v>28.429098184372577</v>
          </cell>
          <cell r="L257">
            <v>25.99880292094245</v>
          </cell>
          <cell r="M257">
            <v>21.584813418597033</v>
          </cell>
          <cell r="N257">
            <v>14.095712527894724</v>
          </cell>
          <cell r="O257">
            <v>8.788760078957184</v>
          </cell>
          <cell r="P257">
            <v>7.417824289329938</v>
          </cell>
        </row>
        <row r="261"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</row>
        <row r="262"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E263">
            <v>0.276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</row>
        <row r="264">
          <cell r="E264">
            <v>0.28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</row>
        <row r="269"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</row>
        <row r="271"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</row>
        <row r="273"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E274">
            <v>0</v>
          </cell>
          <cell r="F274">
            <v>0.524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</row>
        <row r="275">
          <cell r="E275">
            <v>0</v>
          </cell>
          <cell r="F275">
            <v>0.266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</row>
        <row r="277"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E278">
            <v>0</v>
          </cell>
          <cell r="F278">
            <v>0.248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</row>
        <row r="279">
          <cell r="E279">
            <v>0</v>
          </cell>
          <cell r="F279">
            <v>0.26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</row>
        <row r="281">
          <cell r="E281">
            <v>0.264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</row>
        <row r="283"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</row>
        <row r="285"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</row>
        <row r="287"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</row>
        <row r="289"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</row>
        <row r="291"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</row>
        <row r="293"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</row>
        <row r="297"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</row>
        <row r="301"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eekly Flash Report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9"/>
  <sheetViews>
    <sheetView showGridLines="0" tabSelected="1" zoomScale="92" zoomScaleNormal="92" zoomScaleSheetLayoutView="100" zoomScalePageLayoutView="0" workbookViewId="0" topLeftCell="A1">
      <selection activeCell="B160" sqref="B160"/>
    </sheetView>
  </sheetViews>
  <sheetFormatPr defaultColWidth="9.00390625" defaultRowHeight="12.75"/>
  <cols>
    <col min="1" max="1" width="5.00390625" style="2" customWidth="1"/>
    <col min="2" max="2" width="39.25390625" style="2" customWidth="1"/>
    <col min="3" max="3" width="12.875" style="2" customWidth="1"/>
    <col min="4" max="4" width="12.625" style="2" customWidth="1"/>
    <col min="5" max="5" width="11.25390625" style="2" customWidth="1"/>
    <col min="6" max="6" width="10.00390625" style="2" customWidth="1"/>
    <col min="7" max="7" width="10.875" style="2" customWidth="1"/>
    <col min="8" max="8" width="8.875" style="2" customWidth="1"/>
    <col min="9" max="9" width="9.875" style="2" customWidth="1"/>
    <col min="10" max="10" width="9.125" style="2" customWidth="1"/>
    <col min="11" max="12" width="8.125" style="2" customWidth="1"/>
    <col min="13" max="13" width="7.875" style="2" customWidth="1"/>
    <col min="14" max="14" width="8.375" style="2" customWidth="1"/>
    <col min="15" max="15" width="7.00390625" style="1" customWidth="1"/>
    <col min="16" max="16" width="9.875" style="1" customWidth="1"/>
    <col min="17" max="17" width="7.75390625" style="1" customWidth="1"/>
    <col min="18" max="18" width="6.75390625" style="1" bestFit="1" customWidth="1"/>
    <col min="19" max="19" width="7.25390625" style="2" bestFit="1" customWidth="1"/>
    <col min="20" max="227" width="9.125" style="1" customWidth="1"/>
    <col min="228" max="16384" width="9.125" style="2" customWidth="1"/>
  </cols>
  <sheetData>
    <row r="1" spans="1:14" ht="60" customHeight="1">
      <c r="A1" s="147"/>
      <c r="B1" s="148"/>
      <c r="C1" s="149"/>
      <c r="D1" s="149"/>
      <c r="E1" s="149"/>
      <c r="F1" s="149"/>
      <c r="G1" s="150"/>
      <c r="H1" s="150"/>
      <c r="I1" s="150"/>
      <c r="J1" s="151"/>
      <c r="K1" s="150"/>
      <c r="L1" s="150"/>
      <c r="M1" s="150"/>
      <c r="N1" s="152"/>
    </row>
    <row r="2" spans="1:227" s="4" customFormat="1" ht="18">
      <c r="A2" s="214" t="s">
        <v>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6"/>
      <c r="M2" s="216"/>
      <c r="N2" s="217"/>
      <c r="O2" s="3"/>
      <c r="P2" s="3"/>
      <c r="Q2" s="3"/>
      <c r="R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</row>
    <row r="3" spans="1:14" ht="12.75">
      <c r="A3" s="153" t="s">
        <v>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5"/>
    </row>
    <row r="4" spans="1:14" s="1" customFormat="1" ht="12.75">
      <c r="A4" s="218" t="s">
        <v>2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20"/>
      <c r="M4" s="220"/>
      <c r="N4" s="221"/>
    </row>
    <row r="5" spans="1:14" ht="12.75">
      <c r="A5" s="222">
        <v>1</v>
      </c>
      <c r="B5" s="5" t="s">
        <v>3</v>
      </c>
      <c r="C5" s="156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8"/>
    </row>
    <row r="6" spans="1:14" ht="12.75">
      <c r="A6" s="222">
        <v>2</v>
      </c>
      <c r="B6" s="5" t="s">
        <v>4</v>
      </c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8"/>
    </row>
    <row r="7" spans="1:14" ht="12.75">
      <c r="A7" s="223">
        <v>3</v>
      </c>
      <c r="B7" s="5" t="s">
        <v>5</v>
      </c>
      <c r="C7" s="156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8"/>
    </row>
    <row r="8" spans="1:14" ht="25.5">
      <c r="A8" s="222">
        <v>4</v>
      </c>
      <c r="B8" s="9" t="s">
        <v>6</v>
      </c>
      <c r="C8" s="10"/>
      <c r="D8" s="11"/>
      <c r="E8" s="11"/>
      <c r="F8" s="12"/>
      <c r="G8" s="12"/>
      <c r="H8" s="11"/>
      <c r="I8" s="11"/>
      <c r="J8" s="11"/>
      <c r="K8" s="11"/>
      <c r="L8" s="13"/>
      <c r="M8" s="13"/>
      <c r="N8" s="14"/>
    </row>
    <row r="9" spans="1:14" ht="25.5">
      <c r="A9" s="223">
        <v>5</v>
      </c>
      <c r="B9" s="9" t="s">
        <v>7</v>
      </c>
      <c r="C9" s="15"/>
      <c r="D9" s="122"/>
      <c r="E9" s="11"/>
      <c r="F9" s="12"/>
      <c r="G9" s="12"/>
      <c r="H9" s="11"/>
      <c r="I9" s="11"/>
      <c r="J9" s="11"/>
      <c r="K9" s="11"/>
      <c r="L9" s="13"/>
      <c r="M9" s="13"/>
      <c r="N9" s="14"/>
    </row>
    <row r="10" spans="1:14" ht="12.75">
      <c r="A10" s="222">
        <v>6</v>
      </c>
      <c r="B10" s="5" t="s">
        <v>8</v>
      </c>
      <c r="C10" s="16"/>
      <c r="D10" s="11"/>
      <c r="E10" s="11"/>
      <c r="F10" s="12"/>
      <c r="G10" s="12"/>
      <c r="H10" s="11"/>
      <c r="I10" s="11"/>
      <c r="J10" s="11"/>
      <c r="K10" s="11"/>
      <c r="L10" s="13"/>
      <c r="M10" s="13"/>
      <c r="N10" s="14"/>
    </row>
    <row r="11" spans="1:14" ht="12.75">
      <c r="A11" s="223">
        <v>7</v>
      </c>
      <c r="B11" s="9" t="s">
        <v>9</v>
      </c>
      <c r="C11" s="162"/>
      <c r="D11" s="163"/>
      <c r="E11" s="163"/>
      <c r="F11" s="163"/>
      <c r="G11" s="163"/>
      <c r="H11" s="163"/>
      <c r="I11" s="163"/>
      <c r="J11" s="163"/>
      <c r="K11" s="163"/>
      <c r="L11" s="164"/>
      <c r="M11" s="164"/>
      <c r="N11" s="165"/>
    </row>
    <row r="12" spans="1:14" ht="25.5">
      <c r="A12" s="222">
        <v>8</v>
      </c>
      <c r="B12" s="9" t="s">
        <v>10</v>
      </c>
      <c r="C12" s="162"/>
      <c r="D12" s="163"/>
      <c r="E12" s="163"/>
      <c r="F12" s="163"/>
      <c r="G12" s="163"/>
      <c r="H12" s="163"/>
      <c r="I12" s="163"/>
      <c r="J12" s="163"/>
      <c r="K12" s="163"/>
      <c r="L12" s="164"/>
      <c r="M12" s="164"/>
      <c r="N12" s="165"/>
    </row>
    <row r="13" spans="1:14" ht="26.25" customHeight="1">
      <c r="A13" s="224">
        <v>1</v>
      </c>
      <c r="B13" s="138" t="s">
        <v>176</v>
      </c>
      <c r="C13" s="136"/>
      <c r="D13" s="137"/>
      <c r="E13" s="137"/>
      <c r="F13" s="137"/>
      <c r="G13" s="137"/>
      <c r="H13" s="137"/>
      <c r="I13" s="137"/>
      <c r="J13" s="137"/>
      <c r="K13" s="137"/>
      <c r="L13" s="134"/>
      <c r="M13" s="134"/>
      <c r="N13" s="135"/>
    </row>
    <row r="14" spans="1:14" ht="25.5">
      <c r="A14" s="224">
        <v>2</v>
      </c>
      <c r="B14" s="17" t="s">
        <v>177</v>
      </c>
      <c r="C14" s="18"/>
      <c r="D14" s="19"/>
      <c r="E14" s="20"/>
      <c r="F14" s="20"/>
      <c r="G14" s="21"/>
      <c r="H14" s="22"/>
      <c r="I14" s="22"/>
      <c r="J14" s="22"/>
      <c r="K14" s="22"/>
      <c r="L14" s="22"/>
      <c r="M14" s="22"/>
      <c r="N14" s="23"/>
    </row>
    <row r="15" spans="1:256" s="5" customFormat="1" ht="25.5">
      <c r="A15" s="225">
        <v>3</v>
      </c>
      <c r="B15" s="5" t="s">
        <v>11</v>
      </c>
      <c r="C15" s="24" t="s">
        <v>12</v>
      </c>
      <c r="D15" s="24" t="s">
        <v>13</v>
      </c>
      <c r="E15" s="24" t="s">
        <v>14</v>
      </c>
      <c r="F15" s="24" t="s">
        <v>15</v>
      </c>
      <c r="G15" s="24" t="s">
        <v>16</v>
      </c>
      <c r="H15" s="25" t="s">
        <v>17</v>
      </c>
      <c r="I15" s="25" t="s">
        <v>18</v>
      </c>
      <c r="J15" s="25" t="s">
        <v>19</v>
      </c>
      <c r="K15" s="25" t="s">
        <v>20</v>
      </c>
      <c r="L15" s="25" t="s">
        <v>21</v>
      </c>
      <c r="M15" s="25" t="s">
        <v>22</v>
      </c>
      <c r="N15" s="14"/>
      <c r="O15" s="26"/>
      <c r="P15" s="26"/>
      <c r="Q15" s="26"/>
      <c r="R15" s="2"/>
      <c r="S15" s="27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1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6" ht="12.75">
      <c r="A16" s="226"/>
      <c r="B16" s="5" t="s">
        <v>23</v>
      </c>
      <c r="C16" s="28"/>
      <c r="D16" s="28"/>
      <c r="E16" s="28"/>
      <c r="F16" s="28"/>
      <c r="G16" s="29"/>
      <c r="H16" s="28"/>
      <c r="I16" s="28"/>
      <c r="J16" s="30"/>
      <c r="K16" s="30"/>
      <c r="L16" s="30"/>
      <c r="M16" s="30"/>
      <c r="N16" s="14"/>
      <c r="O16" s="31"/>
      <c r="P16" s="31"/>
      <c r="Q16" s="31"/>
      <c r="R16" s="2"/>
      <c r="S16" s="3"/>
      <c r="T16" s="32"/>
      <c r="U16" s="32"/>
      <c r="V16" s="32"/>
      <c r="W16" s="32"/>
      <c r="X16" s="32"/>
      <c r="Y16" s="32"/>
      <c r="Z16" s="32"/>
    </row>
    <row r="17" spans="1:256" s="5" customFormat="1" ht="25.5">
      <c r="A17" s="225">
        <v>4</v>
      </c>
      <c r="B17" s="5" t="s">
        <v>24</v>
      </c>
      <c r="C17" s="25" t="s">
        <v>25</v>
      </c>
      <c r="D17" s="25" t="s">
        <v>26</v>
      </c>
      <c r="E17" s="25" t="s">
        <v>27</v>
      </c>
      <c r="F17" s="25" t="s">
        <v>28</v>
      </c>
      <c r="G17" s="25" t="s">
        <v>29</v>
      </c>
      <c r="H17" s="25" t="s">
        <v>30</v>
      </c>
      <c r="I17" s="25" t="s">
        <v>31</v>
      </c>
      <c r="J17" s="13"/>
      <c r="K17" s="13"/>
      <c r="L17" s="13"/>
      <c r="M17" s="13"/>
      <c r="N17" s="14"/>
      <c r="O17" s="32"/>
      <c r="P17" s="32"/>
      <c r="Q17" s="32"/>
      <c r="R17" s="2"/>
      <c r="S17" s="27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1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26" customFormat="1" ht="12.75">
      <c r="A18" s="226"/>
      <c r="B18" s="33" t="s">
        <v>32</v>
      </c>
      <c r="C18" s="28"/>
      <c r="D18" s="28"/>
      <c r="E18" s="28"/>
      <c r="F18" s="28"/>
      <c r="G18" s="28"/>
      <c r="H18" s="28"/>
      <c r="I18" s="28"/>
      <c r="J18" s="13"/>
      <c r="K18" s="13"/>
      <c r="L18" s="13"/>
      <c r="M18" s="13"/>
      <c r="N18" s="14"/>
      <c r="O18" s="32"/>
      <c r="P18" s="32"/>
      <c r="Q18" s="32"/>
      <c r="R18" s="2"/>
      <c r="S18" s="27"/>
      <c r="HS18" s="1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7" ht="12.75">
      <c r="A19" s="224">
        <v>5</v>
      </c>
      <c r="B19" s="166" t="s">
        <v>33</v>
      </c>
      <c r="C19" s="167"/>
      <c r="D19" s="167"/>
      <c r="E19" s="167"/>
      <c r="F19" s="167"/>
      <c r="G19" s="167"/>
      <c r="H19" s="167"/>
      <c r="I19" s="167"/>
      <c r="J19" s="168"/>
      <c r="K19" s="13"/>
      <c r="L19" s="13"/>
      <c r="M19" s="13"/>
      <c r="N19" s="14"/>
      <c r="O19" s="32"/>
      <c r="P19" s="32"/>
      <c r="Q19" s="32"/>
      <c r="R19" s="32"/>
      <c r="S19" s="34"/>
      <c r="T19" s="32"/>
      <c r="U19" s="32"/>
      <c r="V19" s="32"/>
      <c r="W19" s="32"/>
      <c r="X19" s="32"/>
      <c r="Y19" s="32"/>
      <c r="Z19" s="32"/>
      <c r="AA19" s="32"/>
    </row>
    <row r="20" spans="1:227" ht="12.75" customHeight="1">
      <c r="A20" s="176"/>
      <c r="B20" s="179" t="s">
        <v>34</v>
      </c>
      <c r="C20" s="182" t="s">
        <v>35</v>
      </c>
      <c r="D20" s="183"/>
      <c r="E20" s="143" t="s">
        <v>36</v>
      </c>
      <c r="F20" s="144"/>
      <c r="G20" s="145"/>
      <c r="H20" s="159" t="s">
        <v>37</v>
      </c>
      <c r="I20" s="159" t="s">
        <v>38</v>
      </c>
      <c r="J20" s="159" t="s">
        <v>39</v>
      </c>
      <c r="K20" s="13"/>
      <c r="L20" s="13"/>
      <c r="M20" s="13"/>
      <c r="N20" s="14"/>
      <c r="O20" s="32"/>
      <c r="P20" s="32"/>
      <c r="Q20" s="34"/>
      <c r="R20" s="34"/>
      <c r="S20" s="34"/>
      <c r="T20" s="32"/>
      <c r="U20" s="32"/>
      <c r="V20" s="32"/>
      <c r="W20" s="32"/>
      <c r="X20" s="32"/>
      <c r="Y20" s="32"/>
      <c r="Z20" s="32"/>
      <c r="AA20" s="32"/>
      <c r="HR20" s="2"/>
      <c r="HS20" s="2"/>
    </row>
    <row r="21" spans="1:227" ht="38.25">
      <c r="A21" s="177"/>
      <c r="B21" s="180"/>
      <c r="C21" s="184"/>
      <c r="D21" s="185"/>
      <c r="E21" s="25" t="s">
        <v>169</v>
      </c>
      <c r="F21" s="35" t="s">
        <v>40</v>
      </c>
      <c r="G21" s="35" t="s">
        <v>41</v>
      </c>
      <c r="H21" s="160"/>
      <c r="I21" s="160"/>
      <c r="J21" s="160"/>
      <c r="K21" s="13"/>
      <c r="L21" s="13"/>
      <c r="M21" s="13"/>
      <c r="N21" s="14"/>
      <c r="O21" s="34"/>
      <c r="P21" s="34"/>
      <c r="Q21" s="34"/>
      <c r="R21" s="32"/>
      <c r="S21" s="32"/>
      <c r="T21" s="32"/>
      <c r="U21" s="32"/>
      <c r="V21" s="32"/>
      <c r="W21" s="32"/>
      <c r="X21" s="32"/>
      <c r="Y21" s="32"/>
      <c r="HR21" s="2"/>
      <c r="HS21" s="2"/>
    </row>
    <row r="22" spans="1:227" ht="39" customHeight="1">
      <c r="A22" s="178"/>
      <c r="B22" s="181"/>
      <c r="C22" s="37" t="s">
        <v>42</v>
      </c>
      <c r="D22" s="37" t="s">
        <v>43</v>
      </c>
      <c r="E22" s="37" t="s">
        <v>42</v>
      </c>
      <c r="F22" s="37" t="s">
        <v>42</v>
      </c>
      <c r="G22" s="37" t="s">
        <v>42</v>
      </c>
      <c r="H22" s="161"/>
      <c r="I22" s="161"/>
      <c r="J22" s="161"/>
      <c r="K22" s="13"/>
      <c r="L22" s="13"/>
      <c r="M22" s="13"/>
      <c r="N22" s="14"/>
      <c r="O22" s="34"/>
      <c r="P22" s="34"/>
      <c r="Q22" s="34"/>
      <c r="R22" s="32"/>
      <c r="S22" s="32"/>
      <c r="T22" s="32"/>
      <c r="U22" s="32"/>
      <c r="V22" s="32"/>
      <c r="W22" s="32"/>
      <c r="X22" s="32"/>
      <c r="Y22" s="32"/>
      <c r="HR22" s="2"/>
      <c r="HS22" s="2"/>
    </row>
    <row r="23" spans="1:227" ht="12.75" customHeight="1">
      <c r="A23" s="169" t="s">
        <v>172</v>
      </c>
      <c r="B23" s="36" t="s">
        <v>44</v>
      </c>
      <c r="C23" s="172"/>
      <c r="D23" s="38"/>
      <c r="E23" s="38"/>
      <c r="F23" s="38"/>
      <c r="G23" s="38"/>
      <c r="H23" s="38"/>
      <c r="I23" s="38"/>
      <c r="J23" s="38"/>
      <c r="K23" s="13"/>
      <c r="L23" s="13"/>
      <c r="M23" s="13"/>
      <c r="N23" s="14"/>
      <c r="O23" s="34"/>
      <c r="P23" s="34"/>
      <c r="Q23" s="34"/>
      <c r="R23" s="32"/>
      <c r="S23" s="32"/>
      <c r="T23" s="32"/>
      <c r="U23" s="32"/>
      <c r="V23" s="32"/>
      <c r="W23" s="32"/>
      <c r="X23" s="32"/>
      <c r="Y23" s="32"/>
      <c r="HR23" s="2"/>
      <c r="HS23" s="2"/>
    </row>
    <row r="24" spans="1:227" ht="12.75" customHeight="1">
      <c r="A24" s="170"/>
      <c r="B24" s="36" t="s">
        <v>45</v>
      </c>
      <c r="C24" s="173"/>
      <c r="D24" s="38"/>
      <c r="E24" s="38"/>
      <c r="F24" s="38"/>
      <c r="G24" s="38"/>
      <c r="H24" s="38"/>
      <c r="I24" s="38"/>
      <c r="J24" s="38"/>
      <c r="K24" s="13"/>
      <c r="L24" s="13"/>
      <c r="M24" s="13"/>
      <c r="N24" s="14"/>
      <c r="O24" s="34"/>
      <c r="P24" s="34"/>
      <c r="Q24" s="34"/>
      <c r="R24" s="32"/>
      <c r="S24" s="32"/>
      <c r="T24" s="32"/>
      <c r="U24" s="32"/>
      <c r="V24" s="32"/>
      <c r="W24" s="32"/>
      <c r="X24" s="32"/>
      <c r="Y24" s="32"/>
      <c r="HR24" s="2"/>
      <c r="HS24" s="2"/>
    </row>
    <row r="25" spans="1:227" ht="12.75" customHeight="1">
      <c r="A25" s="170"/>
      <c r="B25" s="36" t="s">
        <v>46</v>
      </c>
      <c r="C25" s="173"/>
      <c r="D25" s="38"/>
      <c r="E25" s="38"/>
      <c r="F25" s="38"/>
      <c r="G25" s="38"/>
      <c r="H25" s="38"/>
      <c r="I25" s="38"/>
      <c r="J25" s="38"/>
      <c r="K25" s="13"/>
      <c r="L25" s="13"/>
      <c r="M25" s="13"/>
      <c r="N25" s="14"/>
      <c r="O25" s="34"/>
      <c r="P25" s="34"/>
      <c r="Q25" s="34"/>
      <c r="R25" s="32"/>
      <c r="S25" s="32"/>
      <c r="T25" s="32"/>
      <c r="U25" s="32"/>
      <c r="V25" s="32"/>
      <c r="W25" s="32"/>
      <c r="X25" s="32"/>
      <c r="Y25" s="32"/>
      <c r="HR25" s="2"/>
      <c r="HS25" s="2"/>
    </row>
    <row r="26" spans="1:227" ht="12.75" customHeight="1">
      <c r="A26" s="170"/>
      <c r="B26" s="36" t="s">
        <v>47</v>
      </c>
      <c r="C26" s="173"/>
      <c r="D26" s="38"/>
      <c r="E26" s="38"/>
      <c r="F26" s="38"/>
      <c r="G26" s="38"/>
      <c r="H26" s="38"/>
      <c r="I26" s="38"/>
      <c r="J26" s="38"/>
      <c r="K26" s="13"/>
      <c r="L26" s="13"/>
      <c r="M26" s="13"/>
      <c r="N26" s="14"/>
      <c r="O26" s="34"/>
      <c r="P26" s="34"/>
      <c r="Q26" s="34"/>
      <c r="R26" s="32"/>
      <c r="S26" s="32"/>
      <c r="T26" s="32"/>
      <c r="U26" s="32"/>
      <c r="V26" s="32"/>
      <c r="W26" s="32"/>
      <c r="X26" s="32"/>
      <c r="Y26" s="32"/>
      <c r="HR26" s="2"/>
      <c r="HS26" s="2"/>
    </row>
    <row r="27" spans="1:227" ht="12.75" customHeight="1">
      <c r="A27" s="170"/>
      <c r="B27" s="36" t="s">
        <v>48</v>
      </c>
      <c r="C27" s="173"/>
      <c r="D27" s="38"/>
      <c r="E27" s="38"/>
      <c r="F27" s="38"/>
      <c r="G27" s="38"/>
      <c r="H27" s="38"/>
      <c r="I27" s="38"/>
      <c r="J27" s="38"/>
      <c r="K27" s="13"/>
      <c r="L27" s="13"/>
      <c r="M27" s="13"/>
      <c r="N27" s="14"/>
      <c r="O27" s="34"/>
      <c r="P27" s="34"/>
      <c r="Q27" s="34"/>
      <c r="R27" s="32"/>
      <c r="S27" s="32"/>
      <c r="T27" s="32"/>
      <c r="U27" s="32"/>
      <c r="V27" s="32"/>
      <c r="W27" s="32"/>
      <c r="X27" s="32"/>
      <c r="Y27" s="32"/>
      <c r="HR27" s="2"/>
      <c r="HS27" s="2"/>
    </row>
    <row r="28" spans="1:227" ht="12.75" customHeight="1">
      <c r="A28" s="170"/>
      <c r="B28" s="39" t="s">
        <v>49</v>
      </c>
      <c r="C28" s="173"/>
      <c r="D28" s="38"/>
      <c r="E28" s="38"/>
      <c r="F28" s="38"/>
      <c r="G28" s="38"/>
      <c r="H28" s="38"/>
      <c r="I28" s="38"/>
      <c r="J28" s="38"/>
      <c r="K28" s="13"/>
      <c r="L28" s="13"/>
      <c r="M28" s="13"/>
      <c r="N28" s="14"/>
      <c r="O28" s="34"/>
      <c r="P28" s="34"/>
      <c r="Q28" s="34"/>
      <c r="R28" s="32"/>
      <c r="S28" s="32"/>
      <c r="T28" s="32"/>
      <c r="U28" s="32"/>
      <c r="V28" s="32"/>
      <c r="W28" s="32"/>
      <c r="X28" s="32"/>
      <c r="Y28" s="32"/>
      <c r="HR28" s="2"/>
      <c r="HS28" s="2"/>
    </row>
    <row r="29" spans="1:227" ht="12.75">
      <c r="A29" s="170"/>
      <c r="B29" s="39" t="s">
        <v>50</v>
      </c>
      <c r="C29" s="174"/>
      <c r="D29" s="38"/>
      <c r="E29" s="38"/>
      <c r="F29" s="38"/>
      <c r="G29" s="38"/>
      <c r="H29" s="38"/>
      <c r="I29" s="38"/>
      <c r="J29" s="38"/>
      <c r="K29" s="13"/>
      <c r="L29" s="13"/>
      <c r="M29" s="13"/>
      <c r="N29" s="14"/>
      <c r="O29" s="34"/>
      <c r="P29" s="34"/>
      <c r="Q29" s="34"/>
      <c r="R29" s="32"/>
      <c r="S29" s="32"/>
      <c r="T29" s="32"/>
      <c r="U29" s="32"/>
      <c r="V29" s="32"/>
      <c r="W29" s="32"/>
      <c r="X29" s="32"/>
      <c r="Y29" s="32"/>
      <c r="HR29" s="2"/>
      <c r="HS29" s="2"/>
    </row>
    <row r="30" spans="1:254" s="1" customFormat="1" ht="12.75">
      <c r="A30" s="170"/>
      <c r="B30" s="39" t="s">
        <v>51</v>
      </c>
      <c r="C30" s="174"/>
      <c r="D30" s="38"/>
      <c r="E30" s="38"/>
      <c r="F30" s="38"/>
      <c r="G30" s="38"/>
      <c r="H30" s="38"/>
      <c r="I30" s="38"/>
      <c r="J30" s="38"/>
      <c r="K30" s="13"/>
      <c r="L30" s="13"/>
      <c r="M30" s="13"/>
      <c r="N30" s="14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s="1" customFormat="1" ht="12.75">
      <c r="A31" s="170"/>
      <c r="B31" s="39" t="s">
        <v>52</v>
      </c>
      <c r="C31" s="174"/>
      <c r="D31" s="38"/>
      <c r="E31" s="38"/>
      <c r="F31" s="38"/>
      <c r="G31" s="38"/>
      <c r="H31" s="38"/>
      <c r="I31" s="38"/>
      <c r="J31" s="38"/>
      <c r="K31" s="13"/>
      <c r="L31" s="13"/>
      <c r="M31" s="13"/>
      <c r="N31" s="14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s="1" customFormat="1" ht="12.75">
      <c r="A32" s="170"/>
      <c r="B32" s="39" t="s">
        <v>53</v>
      </c>
      <c r="C32" s="174"/>
      <c r="D32" s="38"/>
      <c r="E32" s="38"/>
      <c r="F32" s="38"/>
      <c r="G32" s="38"/>
      <c r="H32" s="38"/>
      <c r="I32" s="38"/>
      <c r="J32" s="38"/>
      <c r="K32" s="13"/>
      <c r="L32" s="13"/>
      <c r="M32" s="13"/>
      <c r="N32" s="14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s="1" customFormat="1" ht="12.75">
      <c r="A33" s="171"/>
      <c r="B33" s="39" t="s">
        <v>54</v>
      </c>
      <c r="C33" s="175"/>
      <c r="D33" s="40">
        <f>SUM(D23:D32)</f>
        <v>0</v>
      </c>
      <c r="E33" s="41" t="e">
        <f>SUMPRODUCT(E23:E32,$C34:$C43)/$C44</f>
        <v>#DIV/0!</v>
      </c>
      <c r="F33" s="41" t="e">
        <f>SUMPRODUCT(F23:F32,$C34:$C43)/$C44</f>
        <v>#DIV/0!</v>
      </c>
      <c r="G33" s="41" t="e">
        <f>SUMPRODUCT(G23:G32,$C34:$C43)/$C44</f>
        <v>#DIV/0!</v>
      </c>
      <c r="H33" s="42"/>
      <c r="I33" s="42"/>
      <c r="J33" s="41" t="e">
        <f>SUMPRODUCT(J23:J32,$C34:$C43)/$C44</f>
        <v>#DIV/0!</v>
      </c>
      <c r="K33" s="13"/>
      <c r="L33" s="13"/>
      <c r="M33" s="13"/>
      <c r="N33" s="14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s="1" customFormat="1" ht="12.75" customHeight="1">
      <c r="A34" s="169" t="s">
        <v>173</v>
      </c>
      <c r="B34" s="36" t="s">
        <v>44</v>
      </c>
      <c r="C34" s="43"/>
      <c r="D34" s="38"/>
      <c r="E34" s="140"/>
      <c r="F34" s="32"/>
      <c r="G34" s="32"/>
      <c r="I34" s="13"/>
      <c r="J34" s="13"/>
      <c r="K34" s="13"/>
      <c r="L34" s="13"/>
      <c r="M34" s="13"/>
      <c r="N34" s="14"/>
      <c r="O34" s="32"/>
      <c r="P34" s="32"/>
      <c r="Q34" s="32"/>
      <c r="R34" s="32"/>
      <c r="S34" s="32"/>
      <c r="T34" s="32"/>
      <c r="U34" s="32"/>
      <c r="V34" s="32"/>
      <c r="W34" s="3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s="1" customFormat="1" ht="12.75" customHeight="1">
      <c r="A35" s="170"/>
      <c r="B35" s="36" t="s">
        <v>45</v>
      </c>
      <c r="C35" s="43"/>
      <c r="D35" s="38"/>
      <c r="E35" s="140"/>
      <c r="F35" s="32"/>
      <c r="G35" s="32"/>
      <c r="I35" s="13"/>
      <c r="J35" s="13"/>
      <c r="K35" s="13"/>
      <c r="L35" s="13"/>
      <c r="M35" s="13"/>
      <c r="N35" s="14"/>
      <c r="O35" s="32"/>
      <c r="S35" s="32"/>
      <c r="T35" s="32"/>
      <c r="U35" s="32"/>
      <c r="V35" s="32"/>
      <c r="W35" s="3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s="1" customFormat="1" ht="12.75" customHeight="1">
      <c r="A36" s="170"/>
      <c r="B36" s="36" t="s">
        <v>46</v>
      </c>
      <c r="C36" s="43"/>
      <c r="D36" s="38"/>
      <c r="E36" s="140"/>
      <c r="F36" s="32"/>
      <c r="G36" s="32"/>
      <c r="L36" s="13"/>
      <c r="M36" s="13"/>
      <c r="N36" s="14"/>
      <c r="O36" s="32"/>
      <c r="S36" s="32"/>
      <c r="T36" s="32"/>
      <c r="U36" s="32"/>
      <c r="V36" s="32"/>
      <c r="W36" s="3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s="1" customFormat="1" ht="12.75" customHeight="1">
      <c r="A37" s="170"/>
      <c r="B37" s="36" t="s">
        <v>47</v>
      </c>
      <c r="C37" s="43"/>
      <c r="D37" s="38"/>
      <c r="E37" s="140"/>
      <c r="F37" s="32"/>
      <c r="G37" s="32"/>
      <c r="L37" s="13"/>
      <c r="M37" s="13"/>
      <c r="N37" s="14"/>
      <c r="O37" s="32"/>
      <c r="S37" s="32"/>
      <c r="T37" s="32"/>
      <c r="U37" s="32"/>
      <c r="V37" s="32"/>
      <c r="W37" s="3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s="1" customFormat="1" ht="12.75" customHeight="1">
      <c r="A38" s="170"/>
      <c r="B38" s="36" t="s">
        <v>48</v>
      </c>
      <c r="C38" s="43"/>
      <c r="D38" s="38"/>
      <c r="E38" s="140"/>
      <c r="F38" s="32"/>
      <c r="G38" s="32"/>
      <c r="L38" s="13"/>
      <c r="M38" s="13"/>
      <c r="N38" s="14"/>
      <c r="O38" s="32"/>
      <c r="S38" s="32"/>
      <c r="T38" s="32"/>
      <c r="U38" s="32"/>
      <c r="V38" s="32"/>
      <c r="W38" s="3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254" s="1" customFormat="1" ht="12.75" customHeight="1">
      <c r="A39" s="170"/>
      <c r="B39" s="39" t="s">
        <v>49</v>
      </c>
      <c r="C39" s="43"/>
      <c r="D39" s="38"/>
      <c r="E39" s="140"/>
      <c r="F39" s="32"/>
      <c r="G39" s="32"/>
      <c r="I39" s="13"/>
      <c r="J39" s="13"/>
      <c r="K39" s="13"/>
      <c r="L39" s="13"/>
      <c r="M39" s="13"/>
      <c r="N39" s="14"/>
      <c r="O39" s="32"/>
      <c r="S39" s="32"/>
      <c r="T39" s="32"/>
      <c r="U39" s="32"/>
      <c r="V39" s="32"/>
      <c r="W39" s="3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s="1" customFormat="1" ht="12.75">
      <c r="A40" s="170"/>
      <c r="B40" s="39" t="s">
        <v>50</v>
      </c>
      <c r="C40" s="43"/>
      <c r="D40" s="38"/>
      <c r="E40" s="140"/>
      <c r="F40" s="32"/>
      <c r="G40" s="32"/>
      <c r="I40" s="13"/>
      <c r="J40" s="13"/>
      <c r="K40" s="13"/>
      <c r="L40" s="13"/>
      <c r="M40" s="13"/>
      <c r="N40" s="14"/>
      <c r="O40" s="32"/>
      <c r="S40" s="32"/>
      <c r="T40" s="32"/>
      <c r="U40" s="32"/>
      <c r="V40" s="32"/>
      <c r="W40" s="3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s="1" customFormat="1" ht="12.75">
      <c r="A41" s="170"/>
      <c r="B41" s="39" t="s">
        <v>51</v>
      </c>
      <c r="C41" s="43"/>
      <c r="D41" s="38"/>
      <c r="E41" s="140"/>
      <c r="F41" s="32"/>
      <c r="G41" s="32"/>
      <c r="I41" s="13"/>
      <c r="J41" s="13"/>
      <c r="K41" s="13"/>
      <c r="L41" s="13"/>
      <c r="M41" s="13"/>
      <c r="N41" s="14"/>
      <c r="O41" s="32"/>
      <c r="S41" s="32"/>
      <c r="T41" s="32"/>
      <c r="U41" s="32"/>
      <c r="V41" s="32"/>
      <c r="W41" s="3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s="1" customFormat="1" ht="12.75">
      <c r="A42" s="170"/>
      <c r="B42" s="39" t="s">
        <v>52</v>
      </c>
      <c r="C42" s="43"/>
      <c r="D42" s="38"/>
      <c r="E42" s="140"/>
      <c r="F42" s="32"/>
      <c r="G42" s="32"/>
      <c r="I42" s="13"/>
      <c r="J42" s="13"/>
      <c r="K42" s="13"/>
      <c r="L42" s="13"/>
      <c r="M42" s="13"/>
      <c r="N42" s="14"/>
      <c r="O42" s="32"/>
      <c r="S42" s="32"/>
      <c r="T42" s="32"/>
      <c r="U42" s="32"/>
      <c r="V42" s="32"/>
      <c r="W42" s="3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1:254" s="1" customFormat="1" ht="12.75">
      <c r="A43" s="170"/>
      <c r="B43" s="39" t="s">
        <v>53</v>
      </c>
      <c r="C43" s="43"/>
      <c r="D43" s="38"/>
      <c r="E43" s="140"/>
      <c r="F43" s="32"/>
      <c r="G43" s="32"/>
      <c r="I43" s="13"/>
      <c r="J43" s="13"/>
      <c r="K43" s="13"/>
      <c r="L43" s="13"/>
      <c r="M43" s="13"/>
      <c r="N43" s="14"/>
      <c r="O43" s="32"/>
      <c r="S43" s="32"/>
      <c r="T43" s="32"/>
      <c r="U43" s="32"/>
      <c r="V43" s="32"/>
      <c r="W43" s="3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s="1" customFormat="1" ht="12.75">
      <c r="A44" s="171"/>
      <c r="B44" s="39" t="s">
        <v>54</v>
      </c>
      <c r="C44" s="40">
        <f>SUM(C34:C43)</f>
        <v>0</v>
      </c>
      <c r="D44" s="40">
        <f>SUM(D34:D43)</f>
        <v>0</v>
      </c>
      <c r="E44" s="13"/>
      <c r="F44" s="13"/>
      <c r="G44" s="13"/>
      <c r="H44" s="13"/>
      <c r="I44" s="13"/>
      <c r="J44" s="13"/>
      <c r="K44" s="13"/>
      <c r="L44" s="13"/>
      <c r="M44" s="13"/>
      <c r="N44" s="14"/>
      <c r="O44" s="32"/>
      <c r="S44" s="32"/>
      <c r="T44" s="32"/>
      <c r="U44" s="32"/>
      <c r="V44" s="32"/>
      <c r="W44" s="3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26" ht="38.25" customHeight="1">
      <c r="A45" s="227">
        <v>6</v>
      </c>
      <c r="B45" s="44" t="s">
        <v>163</v>
      </c>
      <c r="C45" s="36" t="s">
        <v>55</v>
      </c>
      <c r="D45" s="36" t="s">
        <v>56</v>
      </c>
      <c r="E45" s="37" t="s">
        <v>57</v>
      </c>
      <c r="F45" s="143" t="s">
        <v>162</v>
      </c>
      <c r="G45" s="144"/>
      <c r="H45" s="144"/>
      <c r="I45" s="144"/>
      <c r="J45" s="144"/>
      <c r="K45" s="144"/>
      <c r="L45" s="144"/>
      <c r="M45" s="144"/>
      <c r="N45" s="145"/>
      <c r="P45" s="140"/>
      <c r="Q45" s="2"/>
      <c r="S45" s="1"/>
      <c r="HR45" s="2"/>
    </row>
    <row r="46" spans="1:226" ht="13.5" thickBot="1">
      <c r="A46" s="228"/>
      <c r="B46" s="45" t="s">
        <v>58</v>
      </c>
      <c r="C46" s="46"/>
      <c r="D46" s="47"/>
      <c r="E46" s="47"/>
      <c r="F46" s="146"/>
      <c r="G46" s="146"/>
      <c r="H46" s="146"/>
      <c r="I46" s="146"/>
      <c r="J46" s="146"/>
      <c r="K46" s="146"/>
      <c r="L46" s="146"/>
      <c r="M46" s="146"/>
      <c r="N46" s="146"/>
      <c r="P46" s="140"/>
      <c r="Q46" s="2"/>
      <c r="S46" s="1"/>
      <c r="HR46" s="2"/>
    </row>
    <row r="47" spans="1:19" ht="25.5">
      <c r="A47" s="229">
        <v>7</v>
      </c>
      <c r="B47" s="50" t="s">
        <v>59</v>
      </c>
      <c r="C47" s="51" t="s">
        <v>60</v>
      </c>
      <c r="D47" s="52" t="s">
        <v>61</v>
      </c>
      <c r="E47" s="52" t="s">
        <v>62</v>
      </c>
      <c r="F47" s="123" t="s">
        <v>63</v>
      </c>
      <c r="G47" s="123" t="s">
        <v>64</v>
      </c>
      <c r="H47" s="123" t="s">
        <v>65</v>
      </c>
      <c r="I47" s="123" t="s">
        <v>66</v>
      </c>
      <c r="J47" s="123" t="s">
        <v>67</v>
      </c>
      <c r="K47" s="123" t="s">
        <v>68</v>
      </c>
      <c r="L47" s="123" t="s">
        <v>69</v>
      </c>
      <c r="M47" s="123" t="s">
        <v>70</v>
      </c>
      <c r="N47" s="124" t="s">
        <v>71</v>
      </c>
      <c r="P47" s="140"/>
      <c r="S47" s="1"/>
    </row>
    <row r="48" spans="1:19" ht="12.75">
      <c r="A48" s="230"/>
      <c r="B48" s="53" t="s">
        <v>72</v>
      </c>
      <c r="C48" s="54"/>
      <c r="D48" s="55"/>
      <c r="E48" s="55"/>
      <c r="F48" s="55"/>
      <c r="G48" s="55"/>
      <c r="H48" s="55"/>
      <c r="I48" s="55"/>
      <c r="J48" s="55"/>
      <c r="K48" s="56"/>
      <c r="L48" s="56"/>
      <c r="M48" s="56"/>
      <c r="N48" s="57"/>
      <c r="P48" s="140"/>
      <c r="S48" s="1"/>
    </row>
    <row r="49" spans="1:226" ht="25.5">
      <c r="A49" s="227">
        <v>8</v>
      </c>
      <c r="B49" s="58" t="s">
        <v>73</v>
      </c>
      <c r="C49" s="39" t="s">
        <v>74</v>
      </c>
      <c r="D49" s="39" t="s">
        <v>75</v>
      </c>
      <c r="E49" s="39" t="s">
        <v>76</v>
      </c>
      <c r="F49" s="39" t="s">
        <v>77</v>
      </c>
      <c r="G49" s="39" t="s">
        <v>78</v>
      </c>
      <c r="H49" s="13"/>
      <c r="I49" s="13"/>
      <c r="J49" s="13"/>
      <c r="K49" s="13"/>
      <c r="L49" s="13"/>
      <c r="M49" s="13"/>
      <c r="N49" s="14"/>
      <c r="P49" s="141"/>
      <c r="S49" s="1"/>
      <c r="HR49" s="2"/>
    </row>
    <row r="50" spans="1:226" ht="12.75">
      <c r="A50" s="230"/>
      <c r="B50" s="59" t="s">
        <v>72</v>
      </c>
      <c r="C50" s="54"/>
      <c r="D50" s="55"/>
      <c r="E50" s="55"/>
      <c r="F50" s="55"/>
      <c r="G50" s="55"/>
      <c r="H50" s="13"/>
      <c r="I50" s="13"/>
      <c r="J50" s="13"/>
      <c r="K50" s="13"/>
      <c r="L50" s="13"/>
      <c r="M50" s="13"/>
      <c r="N50" s="14"/>
      <c r="P50" s="141"/>
      <c r="S50" s="1"/>
      <c r="HR50" s="2"/>
    </row>
    <row r="51" spans="1:16" ht="12.75">
      <c r="A51" s="227">
        <v>9</v>
      </c>
      <c r="B51" s="59" t="s">
        <v>79</v>
      </c>
      <c r="C51" s="37" t="s">
        <v>42</v>
      </c>
      <c r="D51" s="25" t="s">
        <v>80</v>
      </c>
      <c r="E51" s="13"/>
      <c r="F51" s="13"/>
      <c r="G51" s="13"/>
      <c r="H51" s="13"/>
      <c r="I51" s="13"/>
      <c r="J51" s="13"/>
      <c r="K51" s="13"/>
      <c r="L51" s="13"/>
      <c r="M51" s="13"/>
      <c r="N51" s="14"/>
      <c r="P51" s="141"/>
    </row>
    <row r="52" spans="1:16" ht="12.75">
      <c r="A52" s="230"/>
      <c r="B52" s="59" t="s">
        <v>81</v>
      </c>
      <c r="C52" s="60"/>
      <c r="D52" s="30"/>
      <c r="E52" s="13"/>
      <c r="F52" s="13"/>
      <c r="G52" s="13"/>
      <c r="H52" s="13"/>
      <c r="I52" s="13"/>
      <c r="J52" s="13"/>
      <c r="K52" s="13"/>
      <c r="L52" s="13"/>
      <c r="M52" s="13"/>
      <c r="N52" s="14"/>
      <c r="P52" s="141"/>
    </row>
    <row r="53" spans="1:16" ht="25.5">
      <c r="A53" s="227">
        <v>10</v>
      </c>
      <c r="B53" s="59" t="s">
        <v>82</v>
      </c>
      <c r="C53" s="37" t="s">
        <v>42</v>
      </c>
      <c r="D53" s="25" t="s">
        <v>80</v>
      </c>
      <c r="E53" s="13"/>
      <c r="F53" s="13"/>
      <c r="G53" s="13"/>
      <c r="H53" s="13"/>
      <c r="I53" s="13"/>
      <c r="J53" s="13"/>
      <c r="K53" s="13"/>
      <c r="L53" s="13"/>
      <c r="M53" s="13"/>
      <c r="N53" s="14"/>
      <c r="P53" s="141"/>
    </row>
    <row r="54" spans="1:16" ht="12.75">
      <c r="A54" s="230"/>
      <c r="B54" s="59" t="s">
        <v>81</v>
      </c>
      <c r="C54" s="60"/>
      <c r="D54" s="30"/>
      <c r="E54" s="13"/>
      <c r="F54" s="13"/>
      <c r="G54" s="13"/>
      <c r="H54" s="13"/>
      <c r="I54" s="13"/>
      <c r="J54" s="13"/>
      <c r="K54" s="13"/>
      <c r="L54" s="13"/>
      <c r="M54" s="13"/>
      <c r="N54" s="14"/>
      <c r="P54" s="141"/>
    </row>
    <row r="55" spans="1:16" ht="12.75">
      <c r="A55" s="227">
        <v>11</v>
      </c>
      <c r="B55" s="59" t="s">
        <v>170</v>
      </c>
      <c r="C55" s="37" t="s">
        <v>42</v>
      </c>
      <c r="D55" s="25" t="s">
        <v>80</v>
      </c>
      <c r="E55" s="13"/>
      <c r="F55" s="13"/>
      <c r="G55" s="13"/>
      <c r="H55" s="13"/>
      <c r="I55" s="13"/>
      <c r="J55" s="13"/>
      <c r="K55" s="13"/>
      <c r="L55" s="13"/>
      <c r="M55" s="13"/>
      <c r="N55" s="14"/>
      <c r="P55" s="142"/>
    </row>
    <row r="56" spans="1:14" ht="12.75">
      <c r="A56" s="230"/>
      <c r="B56" s="59" t="s">
        <v>83</v>
      </c>
      <c r="C56" s="61"/>
      <c r="D56" s="30"/>
      <c r="E56" s="13"/>
      <c r="F56" s="13"/>
      <c r="G56" s="13"/>
      <c r="H56" s="13"/>
      <c r="I56" s="13"/>
      <c r="J56" s="13"/>
      <c r="K56" s="13"/>
      <c r="L56" s="13"/>
      <c r="M56" s="13"/>
      <c r="N56" s="14"/>
    </row>
    <row r="57" spans="1:14" ht="25.5">
      <c r="A57" s="227">
        <v>12</v>
      </c>
      <c r="B57" s="59" t="s">
        <v>84</v>
      </c>
      <c r="C57" s="37" t="s">
        <v>42</v>
      </c>
      <c r="D57" s="25" t="s">
        <v>80</v>
      </c>
      <c r="E57" s="13"/>
      <c r="F57" s="13"/>
      <c r="G57" s="13"/>
      <c r="H57" s="13"/>
      <c r="I57" s="13"/>
      <c r="J57" s="13"/>
      <c r="K57" s="13"/>
      <c r="L57" s="13"/>
      <c r="M57" s="13"/>
      <c r="N57" s="14"/>
    </row>
    <row r="58" spans="1:14" ht="12.75">
      <c r="A58" s="231"/>
      <c r="B58" s="62" t="s">
        <v>85</v>
      </c>
      <c r="C58" s="60"/>
      <c r="D58" s="60"/>
      <c r="E58" s="13"/>
      <c r="F58" s="13"/>
      <c r="G58" s="13"/>
      <c r="H58" s="13"/>
      <c r="I58" s="13"/>
      <c r="J58" s="13"/>
      <c r="K58" s="13"/>
      <c r="L58" s="13"/>
      <c r="M58" s="13"/>
      <c r="N58" s="14"/>
    </row>
    <row r="59" spans="1:14" ht="12.75">
      <c r="A59" s="230"/>
      <c r="B59" s="63" t="s">
        <v>86</v>
      </c>
      <c r="C59" s="60"/>
      <c r="D59" s="60"/>
      <c r="E59" s="13"/>
      <c r="F59" s="13"/>
      <c r="G59" s="13"/>
      <c r="H59" s="13"/>
      <c r="I59" s="13"/>
      <c r="J59" s="13"/>
      <c r="K59" s="13"/>
      <c r="L59" s="13"/>
      <c r="M59" s="13"/>
      <c r="N59" s="14"/>
    </row>
    <row r="60" spans="1:14" ht="12.75">
      <c r="A60" s="227">
        <v>13</v>
      </c>
      <c r="B60" s="59" t="s">
        <v>87</v>
      </c>
      <c r="C60" s="37" t="s">
        <v>42</v>
      </c>
      <c r="D60" s="37" t="s">
        <v>80</v>
      </c>
      <c r="E60" s="13"/>
      <c r="F60" s="13"/>
      <c r="G60" s="13"/>
      <c r="H60" s="13"/>
      <c r="I60" s="13"/>
      <c r="J60" s="13"/>
      <c r="K60" s="13"/>
      <c r="L60" s="13"/>
      <c r="M60" s="13"/>
      <c r="N60" s="14"/>
    </row>
    <row r="61" spans="1:14" ht="12.75">
      <c r="A61" s="230"/>
      <c r="B61" s="59" t="s">
        <v>88</v>
      </c>
      <c r="C61" s="64"/>
      <c r="D61" s="64"/>
      <c r="E61" s="13"/>
      <c r="F61" s="13"/>
      <c r="G61" s="13"/>
      <c r="H61" s="13"/>
      <c r="I61" s="13"/>
      <c r="J61" s="13"/>
      <c r="K61" s="13"/>
      <c r="L61" s="13"/>
      <c r="M61" s="13"/>
      <c r="N61" s="14"/>
    </row>
    <row r="62" spans="1:14" ht="12.75">
      <c r="A62" s="232">
        <v>14</v>
      </c>
      <c r="B62" s="65" t="s">
        <v>89</v>
      </c>
      <c r="C62" s="64"/>
      <c r="D62" s="66"/>
      <c r="E62" s="13"/>
      <c r="F62" s="13"/>
      <c r="G62" s="13"/>
      <c r="H62" s="13"/>
      <c r="I62" s="13"/>
      <c r="J62" s="13"/>
      <c r="K62" s="13"/>
      <c r="L62" s="13"/>
      <c r="M62" s="13"/>
      <c r="N62" s="14"/>
    </row>
    <row r="63" spans="1:14" ht="25.5">
      <c r="A63" s="233">
        <v>15</v>
      </c>
      <c r="B63" s="59" t="s">
        <v>171</v>
      </c>
      <c r="C63" s="61"/>
      <c r="D63" s="66"/>
      <c r="E63" s="13"/>
      <c r="F63" s="13"/>
      <c r="G63" s="13"/>
      <c r="H63" s="13"/>
      <c r="I63" s="13"/>
      <c r="J63" s="13"/>
      <c r="K63" s="13"/>
      <c r="L63" s="13"/>
      <c r="M63" s="13"/>
      <c r="N63" s="14"/>
    </row>
    <row r="64" spans="1:14" ht="12.75">
      <c r="A64" s="227">
        <v>16</v>
      </c>
      <c r="B64" s="186" t="s">
        <v>90</v>
      </c>
      <c r="C64" s="187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4"/>
    </row>
    <row r="65" spans="1:256" s="1" customFormat="1" ht="12.75">
      <c r="A65" s="231"/>
      <c r="B65" s="63" t="s">
        <v>91</v>
      </c>
      <c r="C65" s="67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4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14" ht="12.75">
      <c r="A66" s="230"/>
      <c r="B66" s="63" t="s">
        <v>92</v>
      </c>
      <c r="C66" s="67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4"/>
    </row>
    <row r="67" spans="1:227" s="72" customFormat="1" ht="25.5">
      <c r="A67" s="233">
        <v>17</v>
      </c>
      <c r="B67" s="65" t="s">
        <v>93</v>
      </c>
      <c r="C67" s="68"/>
      <c r="D67" s="69"/>
      <c r="E67" s="69"/>
      <c r="F67" s="139"/>
      <c r="G67" s="69"/>
      <c r="H67" s="69"/>
      <c r="I67" s="69"/>
      <c r="J67" s="69"/>
      <c r="K67" s="69"/>
      <c r="L67" s="69"/>
      <c r="M67" s="69"/>
      <c r="N67" s="70"/>
      <c r="O67" s="71"/>
      <c r="P67" s="71"/>
      <c r="Q67" s="71"/>
      <c r="R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  <c r="ET67" s="71"/>
      <c r="EU67" s="71"/>
      <c r="EV67" s="71"/>
      <c r="EW67" s="71"/>
      <c r="EX67" s="71"/>
      <c r="EY67" s="71"/>
      <c r="EZ67" s="71"/>
      <c r="FA67" s="71"/>
      <c r="FB67" s="71"/>
      <c r="FC67" s="71"/>
      <c r="FD67" s="71"/>
      <c r="FE67" s="71"/>
      <c r="FF67" s="71"/>
      <c r="FG67" s="71"/>
      <c r="FH67" s="71"/>
      <c r="FI67" s="71"/>
      <c r="FJ67" s="71"/>
      <c r="FK67" s="71"/>
      <c r="FL67" s="71"/>
      <c r="FM67" s="71"/>
      <c r="FN67" s="71"/>
      <c r="FO67" s="71"/>
      <c r="FP67" s="71"/>
      <c r="FQ67" s="71"/>
      <c r="FR67" s="71"/>
      <c r="FS67" s="71"/>
      <c r="FT67" s="71"/>
      <c r="FU67" s="71"/>
      <c r="FV67" s="71"/>
      <c r="FW67" s="71"/>
      <c r="FX67" s="71"/>
      <c r="FY67" s="71"/>
      <c r="FZ67" s="71"/>
      <c r="GA67" s="71"/>
      <c r="GB67" s="71"/>
      <c r="GC67" s="71"/>
      <c r="GD67" s="71"/>
      <c r="GE67" s="71"/>
      <c r="GF67" s="71"/>
      <c r="GG67" s="71"/>
      <c r="GH67" s="71"/>
      <c r="GI67" s="71"/>
      <c r="GJ67" s="71"/>
      <c r="GK67" s="71"/>
      <c r="GL67" s="71"/>
      <c r="GM67" s="71"/>
      <c r="GN67" s="71"/>
      <c r="GO67" s="71"/>
      <c r="GP67" s="71"/>
      <c r="GQ67" s="71"/>
      <c r="GR67" s="71"/>
      <c r="GS67" s="71"/>
      <c r="GT67" s="71"/>
      <c r="GU67" s="71"/>
      <c r="GV67" s="71"/>
      <c r="GW67" s="71"/>
      <c r="GX67" s="71"/>
      <c r="GY67" s="71"/>
      <c r="GZ67" s="71"/>
      <c r="HA67" s="71"/>
      <c r="HB67" s="71"/>
      <c r="HC67" s="71"/>
      <c r="HD67" s="71"/>
      <c r="HE67" s="71"/>
      <c r="HF67" s="71"/>
      <c r="HG67" s="71"/>
      <c r="HH67" s="71"/>
      <c r="HI67" s="71"/>
      <c r="HJ67" s="71"/>
      <c r="HK67" s="71"/>
      <c r="HL67" s="71"/>
      <c r="HM67" s="71"/>
      <c r="HN67" s="71"/>
      <c r="HO67" s="71"/>
      <c r="HP67" s="71"/>
      <c r="HQ67" s="71"/>
      <c r="HR67" s="71"/>
      <c r="HS67" s="71"/>
    </row>
    <row r="68" spans="1:227" s="72" customFormat="1" ht="12.75">
      <c r="A68" s="233">
        <v>18</v>
      </c>
      <c r="B68" s="73" t="s">
        <v>94</v>
      </c>
      <c r="C68" s="61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70"/>
      <c r="O68" s="71"/>
      <c r="P68" s="71"/>
      <c r="Q68" s="71"/>
      <c r="R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1"/>
      <c r="FB68" s="71"/>
      <c r="FC68" s="71"/>
      <c r="FD68" s="71"/>
      <c r="FE68" s="71"/>
      <c r="FF68" s="71"/>
      <c r="FG68" s="71"/>
      <c r="FH68" s="71"/>
      <c r="FI68" s="71"/>
      <c r="FJ68" s="71"/>
      <c r="FK68" s="71"/>
      <c r="FL68" s="71"/>
      <c r="FM68" s="71"/>
      <c r="FN68" s="71"/>
      <c r="FO68" s="71"/>
      <c r="FP68" s="71"/>
      <c r="FQ68" s="71"/>
      <c r="FR68" s="71"/>
      <c r="FS68" s="71"/>
      <c r="FT68" s="71"/>
      <c r="FU68" s="71"/>
      <c r="FV68" s="71"/>
      <c r="FW68" s="71"/>
      <c r="FX68" s="71"/>
      <c r="FY68" s="71"/>
      <c r="FZ68" s="71"/>
      <c r="GA68" s="71"/>
      <c r="GB68" s="71"/>
      <c r="GC68" s="71"/>
      <c r="GD68" s="71"/>
      <c r="GE68" s="71"/>
      <c r="GF68" s="71"/>
      <c r="GG68" s="71"/>
      <c r="GH68" s="71"/>
      <c r="GI68" s="71"/>
      <c r="GJ68" s="71"/>
      <c r="GK68" s="71"/>
      <c r="GL68" s="71"/>
      <c r="GM68" s="71"/>
      <c r="GN68" s="71"/>
      <c r="GO68" s="71"/>
      <c r="GP68" s="71"/>
      <c r="GQ68" s="71"/>
      <c r="GR68" s="71"/>
      <c r="GS68" s="71"/>
      <c r="GT68" s="71"/>
      <c r="GU68" s="71"/>
      <c r="GV68" s="71"/>
      <c r="GW68" s="71"/>
      <c r="GX68" s="71"/>
      <c r="GY68" s="71"/>
      <c r="GZ68" s="71"/>
      <c r="HA68" s="71"/>
      <c r="HB68" s="71"/>
      <c r="HC68" s="71"/>
      <c r="HD68" s="71"/>
      <c r="HE68" s="71"/>
      <c r="HF68" s="71"/>
      <c r="HG68" s="71"/>
      <c r="HH68" s="71"/>
      <c r="HI68" s="71"/>
      <c r="HJ68" s="71"/>
      <c r="HK68" s="71"/>
      <c r="HL68" s="71"/>
      <c r="HM68" s="71"/>
      <c r="HN68" s="71"/>
      <c r="HO68" s="71"/>
      <c r="HP68" s="71"/>
      <c r="HQ68" s="71"/>
      <c r="HR68" s="71"/>
      <c r="HS68" s="71"/>
    </row>
    <row r="69" spans="1:227" s="72" customFormat="1" ht="13.5" thickBot="1">
      <c r="A69" s="234"/>
      <c r="B69" s="74"/>
      <c r="C69" s="75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70"/>
      <c r="O69" s="71"/>
      <c r="P69" s="71"/>
      <c r="Q69" s="71"/>
      <c r="R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1"/>
      <c r="FE69" s="71"/>
      <c r="FF69" s="71"/>
      <c r="FG69" s="71"/>
      <c r="FH69" s="71"/>
      <c r="FI69" s="71"/>
      <c r="FJ69" s="71"/>
      <c r="FK69" s="71"/>
      <c r="FL69" s="71"/>
      <c r="FM69" s="71"/>
      <c r="FN69" s="71"/>
      <c r="FO69" s="71"/>
      <c r="FP69" s="71"/>
      <c r="FQ69" s="71"/>
      <c r="FR69" s="71"/>
      <c r="FS69" s="71"/>
      <c r="FT69" s="71"/>
      <c r="FU69" s="71"/>
      <c r="FV69" s="71"/>
      <c r="FW69" s="71"/>
      <c r="FX69" s="71"/>
      <c r="FY69" s="71"/>
      <c r="FZ69" s="71"/>
      <c r="GA69" s="71"/>
      <c r="GB69" s="71"/>
      <c r="GC69" s="71"/>
      <c r="GD69" s="71"/>
      <c r="GE69" s="71"/>
      <c r="GF69" s="71"/>
      <c r="GG69" s="71"/>
      <c r="GH69" s="71"/>
      <c r="GI69" s="71"/>
      <c r="GJ69" s="71"/>
      <c r="GK69" s="71"/>
      <c r="GL69" s="71"/>
      <c r="GM69" s="71"/>
      <c r="GN69" s="71"/>
      <c r="GO69" s="71"/>
      <c r="GP69" s="71"/>
      <c r="GQ69" s="71"/>
      <c r="GR69" s="71"/>
      <c r="GS69" s="71"/>
      <c r="GT69" s="71"/>
      <c r="GU69" s="71"/>
      <c r="GV69" s="71"/>
      <c r="GW69" s="71"/>
      <c r="GX69" s="71"/>
      <c r="GY69" s="71"/>
      <c r="GZ69" s="71"/>
      <c r="HA69" s="71"/>
      <c r="HB69" s="71"/>
      <c r="HC69" s="71"/>
      <c r="HD69" s="71"/>
      <c r="HE69" s="71"/>
      <c r="HF69" s="71"/>
      <c r="HG69" s="71"/>
      <c r="HH69" s="71"/>
      <c r="HI69" s="71"/>
      <c r="HJ69" s="71"/>
      <c r="HK69" s="71"/>
      <c r="HL69" s="71"/>
      <c r="HM69" s="71"/>
      <c r="HN69" s="71"/>
      <c r="HO69" s="71"/>
      <c r="HP69" s="71"/>
      <c r="HQ69" s="71"/>
      <c r="HR69" s="71"/>
      <c r="HS69" s="71"/>
    </row>
    <row r="70" spans="1:14" ht="13.5" thickBot="1">
      <c r="A70" s="235" t="s">
        <v>95</v>
      </c>
      <c r="B70" s="236"/>
      <c r="C70" s="236"/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38"/>
    </row>
    <row r="71" spans="1:226" ht="12.75">
      <c r="A71" s="239">
        <v>1</v>
      </c>
      <c r="B71" s="188" t="s">
        <v>96</v>
      </c>
      <c r="C71" s="18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4"/>
      <c r="S71" s="1"/>
      <c r="HQ71" s="2"/>
      <c r="HR71" s="2"/>
    </row>
    <row r="72" spans="1:226" ht="12.75">
      <c r="A72" s="240"/>
      <c r="B72" s="128" t="s">
        <v>97</v>
      </c>
      <c r="C72" s="4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4"/>
      <c r="S72" s="1"/>
      <c r="HQ72" s="2"/>
      <c r="HR72" s="2"/>
    </row>
    <row r="73" spans="1:226" ht="12.75">
      <c r="A73" s="240"/>
      <c r="B73" s="128" t="s">
        <v>98</v>
      </c>
      <c r="C73" s="4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4"/>
      <c r="S73" s="1"/>
      <c r="HQ73" s="2"/>
      <c r="HR73" s="2"/>
    </row>
    <row r="74" spans="1:226" ht="12.75">
      <c r="A74" s="240"/>
      <c r="B74" s="128" t="s">
        <v>99</v>
      </c>
      <c r="C74" s="4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4"/>
      <c r="S74" s="1"/>
      <c r="HQ74" s="2"/>
      <c r="HR74" s="2"/>
    </row>
    <row r="75" spans="1:226" ht="25.5">
      <c r="A75" s="240"/>
      <c r="B75" s="128" t="s">
        <v>164</v>
      </c>
      <c r="C75" s="4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4"/>
      <c r="S75" s="1"/>
      <c r="HQ75" s="2"/>
      <c r="HR75" s="2"/>
    </row>
    <row r="76" spans="1:226" ht="12.75">
      <c r="A76" s="241"/>
      <c r="B76" s="128" t="s">
        <v>100</v>
      </c>
      <c r="C76" s="4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4"/>
      <c r="S76" s="1"/>
      <c r="HQ76" s="2"/>
      <c r="HR76" s="2"/>
    </row>
    <row r="77" spans="1:14" ht="25.5">
      <c r="A77" s="242">
        <v>2</v>
      </c>
      <c r="B77" s="129" t="s">
        <v>101</v>
      </c>
      <c r="C77" s="39" t="s">
        <v>60</v>
      </c>
      <c r="D77" s="39" t="s">
        <v>61</v>
      </c>
      <c r="E77" s="39" t="s">
        <v>62</v>
      </c>
      <c r="F77" s="39" t="s">
        <v>63</v>
      </c>
      <c r="G77" s="39" t="s">
        <v>64</v>
      </c>
      <c r="H77" s="39" t="s">
        <v>65</v>
      </c>
      <c r="I77" s="39" t="s">
        <v>66</v>
      </c>
      <c r="J77" s="39" t="s">
        <v>67</v>
      </c>
      <c r="K77" s="39" t="s">
        <v>68</v>
      </c>
      <c r="L77" s="39" t="s">
        <v>69</v>
      </c>
      <c r="M77" s="39" t="s">
        <v>70</v>
      </c>
      <c r="N77" s="76" t="s">
        <v>71</v>
      </c>
    </row>
    <row r="78" spans="1:14" ht="12.75">
      <c r="A78" s="241"/>
      <c r="B78" s="129" t="s">
        <v>102</v>
      </c>
      <c r="C78" s="55"/>
      <c r="D78" s="55"/>
      <c r="E78" s="55"/>
      <c r="F78" s="55"/>
      <c r="G78" s="55"/>
      <c r="H78" s="55"/>
      <c r="I78" s="55"/>
      <c r="J78" s="55"/>
      <c r="K78" s="55"/>
      <c r="L78" s="77"/>
      <c r="M78" s="55"/>
      <c r="N78" s="78"/>
    </row>
    <row r="79" spans="1:226" ht="25.5">
      <c r="A79" s="242">
        <v>3</v>
      </c>
      <c r="B79" s="129" t="s">
        <v>103</v>
      </c>
      <c r="C79" s="39" t="s">
        <v>104</v>
      </c>
      <c r="D79" s="39" t="s">
        <v>105</v>
      </c>
      <c r="E79" s="39" t="s">
        <v>106</v>
      </c>
      <c r="F79" s="79" t="s">
        <v>107</v>
      </c>
      <c r="G79" s="79" t="s">
        <v>167</v>
      </c>
      <c r="H79" s="13"/>
      <c r="I79" s="13"/>
      <c r="J79" s="13"/>
      <c r="K79" s="13"/>
      <c r="L79" s="13"/>
      <c r="M79" s="13"/>
      <c r="N79" s="14"/>
      <c r="Q79" s="2"/>
      <c r="S79" s="1"/>
      <c r="HR79" s="2"/>
    </row>
    <row r="80" spans="1:226" ht="12.75">
      <c r="A80" s="240"/>
      <c r="B80" s="127" t="s">
        <v>55</v>
      </c>
      <c r="C80" s="80"/>
      <c r="D80" s="80"/>
      <c r="E80" s="80"/>
      <c r="F80" s="80"/>
      <c r="G80" s="81"/>
      <c r="H80" s="13"/>
      <c r="I80" s="13"/>
      <c r="J80" s="13"/>
      <c r="K80" s="13"/>
      <c r="L80" s="13"/>
      <c r="M80" s="13"/>
      <c r="N80" s="14"/>
      <c r="Q80" s="2"/>
      <c r="S80" s="1"/>
      <c r="HR80" s="2"/>
    </row>
    <row r="81" spans="1:226" ht="12.75">
      <c r="A81" s="240"/>
      <c r="B81" s="127" t="s">
        <v>56</v>
      </c>
      <c r="C81" s="80"/>
      <c r="D81" s="80"/>
      <c r="E81" s="80"/>
      <c r="F81" s="80"/>
      <c r="G81" s="81"/>
      <c r="H81" s="13"/>
      <c r="I81" s="13"/>
      <c r="J81" s="13"/>
      <c r="K81" s="13"/>
      <c r="L81" s="13"/>
      <c r="M81" s="13"/>
      <c r="N81" s="14"/>
      <c r="Q81" s="2"/>
      <c r="S81" s="1"/>
      <c r="HR81" s="2"/>
    </row>
    <row r="82" spans="1:226" ht="12.75">
      <c r="A82" s="241"/>
      <c r="B82" s="126" t="s">
        <v>108</v>
      </c>
      <c r="C82" s="55"/>
      <c r="D82" s="55"/>
      <c r="E82" s="55"/>
      <c r="F82" s="55"/>
      <c r="G82" s="55"/>
      <c r="H82" s="13"/>
      <c r="I82" s="13"/>
      <c r="J82" s="13"/>
      <c r="K82" s="13"/>
      <c r="L82" s="13"/>
      <c r="M82" s="13"/>
      <c r="N82" s="14"/>
      <c r="Q82" s="2"/>
      <c r="S82" s="1"/>
      <c r="HR82" s="2"/>
    </row>
    <row r="83" spans="1:226" ht="27" customHeight="1">
      <c r="A83" s="242">
        <v>4</v>
      </c>
      <c r="B83" s="129" t="s">
        <v>109</v>
      </c>
      <c r="C83" s="37" t="s">
        <v>165</v>
      </c>
      <c r="D83" s="37" t="s">
        <v>110</v>
      </c>
      <c r="E83" s="37" t="s">
        <v>166</v>
      </c>
      <c r="F83" s="37" t="s">
        <v>111</v>
      </c>
      <c r="G83" s="125" t="s">
        <v>112</v>
      </c>
      <c r="H83" s="13"/>
      <c r="I83" s="13"/>
      <c r="J83" s="13"/>
      <c r="K83" s="13"/>
      <c r="L83" s="13"/>
      <c r="M83" s="13"/>
      <c r="N83" s="14"/>
      <c r="Q83" s="2"/>
      <c r="S83" s="1"/>
      <c r="HR83" s="2"/>
    </row>
    <row r="84" spans="1:226" ht="12.75">
      <c r="A84" s="241"/>
      <c r="B84" s="129" t="s">
        <v>113</v>
      </c>
      <c r="C84" s="55"/>
      <c r="D84" s="55"/>
      <c r="E84" s="55"/>
      <c r="F84" s="55"/>
      <c r="G84" s="55"/>
      <c r="H84" s="13"/>
      <c r="I84" s="13"/>
      <c r="J84" s="13"/>
      <c r="K84" s="13"/>
      <c r="L84" s="13"/>
      <c r="M84" s="13"/>
      <c r="N84" s="14"/>
      <c r="Q84" s="2"/>
      <c r="S84" s="1"/>
      <c r="HR84" s="2"/>
    </row>
    <row r="85" spans="1:14" ht="25.5">
      <c r="A85" s="243">
        <v>5</v>
      </c>
      <c r="B85" s="129" t="s">
        <v>114</v>
      </c>
      <c r="C85" s="156"/>
      <c r="D85" s="190"/>
      <c r="E85" s="190"/>
      <c r="F85" s="191"/>
      <c r="G85" s="13"/>
      <c r="H85" s="13"/>
      <c r="I85" s="13"/>
      <c r="J85" s="13"/>
      <c r="K85" s="13"/>
      <c r="L85" s="13"/>
      <c r="M85" s="13"/>
      <c r="N85" s="14"/>
    </row>
    <row r="86" spans="1:14" ht="26.25" thickBot="1">
      <c r="A86" s="244">
        <v>6</v>
      </c>
      <c r="B86" s="129" t="s">
        <v>115</v>
      </c>
      <c r="C86" s="156"/>
      <c r="D86" s="190"/>
      <c r="E86" s="190"/>
      <c r="F86" s="191"/>
      <c r="G86" s="13"/>
      <c r="H86" s="13"/>
      <c r="I86" s="13"/>
      <c r="J86" s="13"/>
      <c r="K86" s="13"/>
      <c r="L86" s="13"/>
      <c r="M86" s="13"/>
      <c r="N86" s="14"/>
    </row>
    <row r="87" spans="1:14" ht="13.5" thickBot="1">
      <c r="A87" s="82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4"/>
    </row>
    <row r="88" spans="1:227" s="84" customFormat="1" ht="12.75" customHeight="1" thickBot="1">
      <c r="A88" s="245" t="s">
        <v>116</v>
      </c>
      <c r="B88" s="246"/>
      <c r="C88" s="246"/>
      <c r="D88" s="246"/>
      <c r="E88" s="237"/>
      <c r="F88" s="237"/>
      <c r="G88" s="237"/>
      <c r="H88" s="237"/>
      <c r="I88" s="237"/>
      <c r="J88" s="237"/>
      <c r="K88" s="237"/>
      <c r="L88" s="237"/>
      <c r="M88" s="237"/>
      <c r="N88" s="238"/>
      <c r="O88" s="83"/>
      <c r="P88" s="83"/>
      <c r="Q88" s="83"/>
      <c r="R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  <c r="DS88" s="83"/>
      <c r="DT88" s="83"/>
      <c r="DU88" s="83"/>
      <c r="DV88" s="83"/>
      <c r="DW88" s="83"/>
      <c r="DX88" s="83"/>
      <c r="DY88" s="83"/>
      <c r="DZ88" s="83"/>
      <c r="EA88" s="83"/>
      <c r="EB88" s="83"/>
      <c r="EC88" s="83"/>
      <c r="ED88" s="83"/>
      <c r="EE88" s="83"/>
      <c r="EF88" s="83"/>
      <c r="EG88" s="83"/>
      <c r="EH88" s="83"/>
      <c r="EI88" s="83"/>
      <c r="EJ88" s="83"/>
      <c r="EK88" s="83"/>
      <c r="EL88" s="83"/>
      <c r="EM88" s="83"/>
      <c r="EN88" s="83"/>
      <c r="EO88" s="83"/>
      <c r="EP88" s="83"/>
      <c r="EQ88" s="83"/>
      <c r="ER88" s="83"/>
      <c r="ES88" s="83"/>
      <c r="ET88" s="83"/>
      <c r="EU88" s="83"/>
      <c r="EV88" s="83"/>
      <c r="EW88" s="83"/>
      <c r="EX88" s="83"/>
      <c r="EY88" s="83"/>
      <c r="EZ88" s="83"/>
      <c r="FA88" s="83"/>
      <c r="FB88" s="83"/>
      <c r="FC88" s="83"/>
      <c r="FD88" s="83"/>
      <c r="FE88" s="83"/>
      <c r="FF88" s="83"/>
      <c r="FG88" s="83"/>
      <c r="FH88" s="83"/>
      <c r="FI88" s="83"/>
      <c r="FJ88" s="83"/>
      <c r="FK88" s="83"/>
      <c r="FL88" s="83"/>
      <c r="FM88" s="83"/>
      <c r="FN88" s="83"/>
      <c r="FO88" s="83"/>
      <c r="FP88" s="83"/>
      <c r="FQ88" s="83"/>
      <c r="FR88" s="83"/>
      <c r="FS88" s="83"/>
      <c r="FT88" s="83"/>
      <c r="FU88" s="83"/>
      <c r="FV88" s="83"/>
      <c r="FW88" s="83"/>
      <c r="FX88" s="83"/>
      <c r="FY88" s="83"/>
      <c r="FZ88" s="83"/>
      <c r="GA88" s="83"/>
      <c r="GB88" s="83"/>
      <c r="GC88" s="83"/>
      <c r="GD88" s="83"/>
      <c r="GE88" s="83"/>
      <c r="GF88" s="83"/>
      <c r="GG88" s="83"/>
      <c r="GH88" s="83"/>
      <c r="GI88" s="83"/>
      <c r="GJ88" s="83"/>
      <c r="GK88" s="83"/>
      <c r="GL88" s="83"/>
      <c r="GM88" s="83"/>
      <c r="GN88" s="83"/>
      <c r="GO88" s="83"/>
      <c r="GP88" s="83"/>
      <c r="GQ88" s="83"/>
      <c r="GR88" s="83"/>
      <c r="GS88" s="83"/>
      <c r="GT88" s="83"/>
      <c r="GU88" s="83"/>
      <c r="GV88" s="83"/>
      <c r="GW88" s="83"/>
      <c r="GX88" s="83"/>
      <c r="GY88" s="83"/>
      <c r="GZ88" s="83"/>
      <c r="HA88" s="83"/>
      <c r="HB88" s="83"/>
      <c r="HC88" s="83"/>
      <c r="HD88" s="83"/>
      <c r="HE88" s="83"/>
      <c r="HF88" s="83"/>
      <c r="HG88" s="83"/>
      <c r="HH88" s="83"/>
      <c r="HI88" s="83"/>
      <c r="HJ88" s="83"/>
      <c r="HK88" s="83"/>
      <c r="HL88" s="83"/>
      <c r="HM88" s="83"/>
      <c r="HN88" s="83"/>
      <c r="HO88" s="83"/>
      <c r="HP88" s="83"/>
      <c r="HQ88" s="83"/>
      <c r="HR88" s="83"/>
      <c r="HS88" s="83"/>
    </row>
    <row r="89" spans="1:19" ht="28.5" customHeight="1" thickBot="1">
      <c r="A89" s="247">
        <v>1</v>
      </c>
      <c r="B89" s="192" t="s">
        <v>178</v>
      </c>
      <c r="C89" s="193"/>
      <c r="D89" s="130"/>
      <c r="E89" s="131"/>
      <c r="F89" s="132"/>
      <c r="G89" s="132"/>
      <c r="H89" s="133"/>
      <c r="I89" s="48"/>
      <c r="J89" s="48"/>
      <c r="K89" s="48"/>
      <c r="L89" s="48"/>
      <c r="M89" s="48"/>
      <c r="N89" s="49"/>
      <c r="S89" s="1"/>
    </row>
    <row r="90" spans="1:256" s="5" customFormat="1" ht="25.5">
      <c r="A90" s="248">
        <v>2</v>
      </c>
      <c r="B90" s="85" t="s">
        <v>117</v>
      </c>
      <c r="C90" s="86" t="s">
        <v>12</v>
      </c>
      <c r="D90" s="86" t="s">
        <v>13</v>
      </c>
      <c r="E90" s="86" t="s">
        <v>14</v>
      </c>
      <c r="F90" s="86" t="s">
        <v>15</v>
      </c>
      <c r="G90" s="86" t="s">
        <v>16</v>
      </c>
      <c r="H90" s="86" t="s">
        <v>17</v>
      </c>
      <c r="I90" s="86" t="s">
        <v>18</v>
      </c>
      <c r="J90" s="86" t="s">
        <v>19</v>
      </c>
      <c r="K90" s="86" t="s">
        <v>20</v>
      </c>
      <c r="L90" s="86" t="s">
        <v>21</v>
      </c>
      <c r="M90" s="86" t="s">
        <v>22</v>
      </c>
      <c r="N90" s="87"/>
      <c r="O90" s="26"/>
      <c r="P90" s="26"/>
      <c r="Q90" s="26"/>
      <c r="R90" s="26"/>
      <c r="S90" s="1"/>
      <c r="T90" s="27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1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7" ht="12.75">
      <c r="A91" s="249"/>
      <c r="B91" s="88" t="s">
        <v>118</v>
      </c>
      <c r="C91" s="30"/>
      <c r="D91" s="30"/>
      <c r="E91" s="30"/>
      <c r="F91" s="30"/>
      <c r="G91" s="30"/>
      <c r="H91" s="30"/>
      <c r="I91" s="30"/>
      <c r="J91" s="89"/>
      <c r="K91" s="89"/>
      <c r="L91" s="89"/>
      <c r="M91" s="90"/>
      <c r="N91" s="14"/>
      <c r="S91" s="1"/>
      <c r="T91" s="3"/>
      <c r="U91" s="32"/>
      <c r="V91" s="32"/>
      <c r="W91" s="32"/>
      <c r="X91" s="32"/>
      <c r="Y91" s="32"/>
      <c r="Z91" s="32"/>
      <c r="AA91" s="32"/>
    </row>
    <row r="92" spans="1:27" ht="12.75">
      <c r="A92" s="250"/>
      <c r="B92" s="88" t="s">
        <v>119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14"/>
      <c r="S92" s="1"/>
      <c r="T92" s="3"/>
      <c r="U92" s="32"/>
      <c r="V92" s="32"/>
      <c r="W92" s="32"/>
      <c r="X92" s="32"/>
      <c r="Y92" s="32"/>
      <c r="Z92" s="32"/>
      <c r="AA92" s="32"/>
    </row>
    <row r="93" spans="1:256" s="5" customFormat="1" ht="25.5">
      <c r="A93" s="251">
        <v>3</v>
      </c>
      <c r="B93" s="5" t="s">
        <v>120</v>
      </c>
      <c r="C93" s="25" t="s">
        <v>25</v>
      </c>
      <c r="D93" s="25" t="s">
        <v>26</v>
      </c>
      <c r="E93" s="25" t="s">
        <v>27</v>
      </c>
      <c r="F93" s="25" t="s">
        <v>28</v>
      </c>
      <c r="G93" s="25" t="s">
        <v>29</v>
      </c>
      <c r="H93" s="25" t="s">
        <v>30</v>
      </c>
      <c r="I93" s="25" t="s">
        <v>31</v>
      </c>
      <c r="J93" s="13"/>
      <c r="K93" s="13"/>
      <c r="L93" s="13"/>
      <c r="M93" s="13"/>
      <c r="N93" s="14"/>
      <c r="O93" s="26"/>
      <c r="P93" s="26"/>
      <c r="Q93" s="26"/>
      <c r="R93" s="26"/>
      <c r="S93" s="1"/>
      <c r="T93" s="27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  <c r="HE93" s="26"/>
      <c r="HF93" s="26"/>
      <c r="HG93" s="26"/>
      <c r="HH93" s="26"/>
      <c r="HI93" s="26"/>
      <c r="HJ93" s="26"/>
      <c r="HK93" s="26"/>
      <c r="HL93" s="26"/>
      <c r="HM93" s="26"/>
      <c r="HN93" s="26"/>
      <c r="HO93" s="26"/>
      <c r="HP93" s="26"/>
      <c r="HQ93" s="26"/>
      <c r="HR93" s="26"/>
      <c r="HS93" s="1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26" ht="12.75">
      <c r="A94" s="250"/>
      <c r="B94" s="91" t="s">
        <v>121</v>
      </c>
      <c r="C94" s="30"/>
      <c r="D94" s="30"/>
      <c r="E94" s="30"/>
      <c r="F94" s="30"/>
      <c r="G94" s="30"/>
      <c r="H94" s="30"/>
      <c r="I94" s="30"/>
      <c r="J94" s="13"/>
      <c r="K94" s="13"/>
      <c r="L94" s="13"/>
      <c r="M94" s="13"/>
      <c r="N94" s="14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HR94" s="2"/>
    </row>
    <row r="95" spans="1:14" ht="12.75">
      <c r="A95" s="251">
        <v>4</v>
      </c>
      <c r="B95" s="92" t="s">
        <v>122</v>
      </c>
      <c r="C95" s="25" t="s">
        <v>42</v>
      </c>
      <c r="D95" s="25" t="s">
        <v>80</v>
      </c>
      <c r="E95" s="13"/>
      <c r="F95" s="13"/>
      <c r="G95" s="13"/>
      <c r="H95" s="13"/>
      <c r="I95" s="13"/>
      <c r="J95" s="13"/>
      <c r="K95" s="13"/>
      <c r="L95" s="13"/>
      <c r="M95" s="13"/>
      <c r="N95" s="14"/>
    </row>
    <row r="96" spans="1:14" ht="12.75">
      <c r="A96" s="250"/>
      <c r="B96" s="5" t="s">
        <v>81</v>
      </c>
      <c r="C96" s="43"/>
      <c r="D96" s="30"/>
      <c r="E96" s="13"/>
      <c r="F96" s="13"/>
      <c r="G96" s="13"/>
      <c r="H96" s="13"/>
      <c r="I96" s="13"/>
      <c r="J96" s="13"/>
      <c r="K96" s="13"/>
      <c r="L96" s="13"/>
      <c r="M96" s="13"/>
      <c r="N96" s="14"/>
    </row>
    <row r="97" spans="1:14" ht="12.75">
      <c r="A97" s="251">
        <v>5</v>
      </c>
      <c r="B97" s="5" t="s">
        <v>123</v>
      </c>
      <c r="C97" s="25" t="s">
        <v>42</v>
      </c>
      <c r="D97" s="25" t="s">
        <v>80</v>
      </c>
      <c r="E97" s="13"/>
      <c r="F97" s="13"/>
      <c r="G97" s="13"/>
      <c r="H97" s="13"/>
      <c r="I97" s="13"/>
      <c r="J97" s="13"/>
      <c r="K97" s="13"/>
      <c r="L97" s="13"/>
      <c r="M97" s="13"/>
      <c r="N97" s="14"/>
    </row>
    <row r="98" spans="1:14" ht="12.75">
      <c r="A98" s="250"/>
      <c r="B98" s="33" t="s">
        <v>81</v>
      </c>
      <c r="C98" s="93"/>
      <c r="D98" s="28"/>
      <c r="E98" s="13"/>
      <c r="F98" s="13"/>
      <c r="G98" s="13"/>
      <c r="H98" s="13"/>
      <c r="I98" s="13"/>
      <c r="J98" s="13"/>
      <c r="K98" s="13"/>
      <c r="L98" s="13"/>
      <c r="M98" s="13"/>
      <c r="N98" s="14"/>
    </row>
    <row r="99" spans="1:27" ht="12.75">
      <c r="A99" s="252">
        <v>6</v>
      </c>
      <c r="B99" s="166" t="s">
        <v>124</v>
      </c>
      <c r="C99" s="167"/>
      <c r="D99" s="167"/>
      <c r="E99" s="167"/>
      <c r="F99" s="167"/>
      <c r="G99" s="167"/>
      <c r="H99" s="167"/>
      <c r="I99" s="167"/>
      <c r="J99" s="168"/>
      <c r="K99" s="13"/>
      <c r="L99" s="13"/>
      <c r="M99" s="13"/>
      <c r="N99" s="14"/>
      <c r="O99" s="32"/>
      <c r="P99" s="32"/>
      <c r="Q99" s="32"/>
      <c r="R99" s="32"/>
      <c r="S99" s="34"/>
      <c r="T99" s="32"/>
      <c r="U99" s="32"/>
      <c r="V99" s="32"/>
      <c r="W99" s="32"/>
      <c r="X99" s="32"/>
      <c r="Y99" s="32"/>
      <c r="Z99" s="32"/>
      <c r="AA99" s="32"/>
    </row>
    <row r="100" spans="1:227" ht="12.75" customHeight="1">
      <c r="A100" s="253"/>
      <c r="B100" s="179" t="s">
        <v>34</v>
      </c>
      <c r="C100" s="182" t="s">
        <v>35</v>
      </c>
      <c r="D100" s="183"/>
      <c r="E100" s="143" t="s">
        <v>36</v>
      </c>
      <c r="F100" s="144"/>
      <c r="G100" s="145"/>
      <c r="H100" s="159" t="s">
        <v>37</v>
      </c>
      <c r="I100" s="159" t="s">
        <v>125</v>
      </c>
      <c r="J100" s="159" t="s">
        <v>126</v>
      </c>
      <c r="K100" s="13"/>
      <c r="L100" s="13"/>
      <c r="M100" s="13"/>
      <c r="N100" s="14"/>
      <c r="O100" s="32"/>
      <c r="P100" s="32"/>
      <c r="Q100" s="34"/>
      <c r="R100" s="34"/>
      <c r="S100" s="34"/>
      <c r="T100" s="32"/>
      <c r="U100" s="32"/>
      <c r="V100" s="32"/>
      <c r="W100" s="32"/>
      <c r="X100" s="32"/>
      <c r="Y100" s="32"/>
      <c r="Z100" s="32"/>
      <c r="AA100" s="32"/>
      <c r="HR100" s="2"/>
      <c r="HS100" s="2"/>
    </row>
    <row r="101" spans="1:227" ht="39.75" customHeight="1">
      <c r="A101" s="254"/>
      <c r="B101" s="180"/>
      <c r="C101" s="184"/>
      <c r="D101" s="185"/>
      <c r="E101" s="25" t="s">
        <v>169</v>
      </c>
      <c r="F101" s="35" t="s">
        <v>40</v>
      </c>
      <c r="G101" s="35" t="s">
        <v>41</v>
      </c>
      <c r="H101" s="160"/>
      <c r="I101" s="160"/>
      <c r="J101" s="160"/>
      <c r="K101" s="13"/>
      <c r="L101" s="13"/>
      <c r="M101" s="13"/>
      <c r="N101" s="14"/>
      <c r="O101" s="34"/>
      <c r="P101" s="34"/>
      <c r="Q101" s="34"/>
      <c r="R101" s="32"/>
      <c r="S101" s="32"/>
      <c r="T101" s="32"/>
      <c r="U101" s="32"/>
      <c r="V101" s="32"/>
      <c r="W101" s="32"/>
      <c r="X101" s="32"/>
      <c r="Y101" s="32"/>
      <c r="HR101" s="2"/>
      <c r="HS101" s="2"/>
    </row>
    <row r="102" spans="1:227" ht="39" customHeight="1">
      <c r="A102" s="255"/>
      <c r="B102" s="181"/>
      <c r="C102" s="37" t="s">
        <v>42</v>
      </c>
      <c r="D102" s="37" t="s">
        <v>43</v>
      </c>
      <c r="E102" s="37" t="s">
        <v>42</v>
      </c>
      <c r="F102" s="37" t="s">
        <v>42</v>
      </c>
      <c r="G102" s="37" t="s">
        <v>42</v>
      </c>
      <c r="H102" s="161"/>
      <c r="I102" s="161"/>
      <c r="J102" s="161"/>
      <c r="K102" s="13"/>
      <c r="L102" s="13"/>
      <c r="M102" s="13"/>
      <c r="N102" s="14"/>
      <c r="O102" s="34"/>
      <c r="P102" s="34"/>
      <c r="Q102" s="34"/>
      <c r="R102" s="32"/>
      <c r="S102" s="32"/>
      <c r="T102" s="32"/>
      <c r="U102" s="32"/>
      <c r="V102" s="32"/>
      <c r="W102" s="32"/>
      <c r="X102" s="32"/>
      <c r="Y102" s="32"/>
      <c r="HR102" s="2"/>
      <c r="HS102" s="2"/>
    </row>
    <row r="103" spans="1:227" ht="12.75" customHeight="1">
      <c r="A103" s="194" t="s">
        <v>174</v>
      </c>
      <c r="B103" s="36" t="s">
        <v>44</v>
      </c>
      <c r="C103" s="197"/>
      <c r="D103" s="30"/>
      <c r="E103" s="30"/>
      <c r="F103" s="30"/>
      <c r="G103" s="30"/>
      <c r="H103" s="30"/>
      <c r="I103" s="30"/>
      <c r="J103" s="30"/>
      <c r="K103" s="13"/>
      <c r="L103" s="13"/>
      <c r="M103" s="13"/>
      <c r="N103" s="14"/>
      <c r="O103" s="34"/>
      <c r="P103" s="34"/>
      <c r="Q103" s="34"/>
      <c r="R103" s="32"/>
      <c r="S103" s="32"/>
      <c r="T103" s="32"/>
      <c r="U103" s="32"/>
      <c r="V103" s="32"/>
      <c r="W103" s="32"/>
      <c r="X103" s="32"/>
      <c r="Y103" s="32"/>
      <c r="HR103" s="2"/>
      <c r="HS103" s="2"/>
    </row>
    <row r="104" spans="1:227" ht="12.75" customHeight="1">
      <c r="A104" s="195"/>
      <c r="B104" s="36" t="s">
        <v>45</v>
      </c>
      <c r="C104" s="198"/>
      <c r="D104" s="30"/>
      <c r="E104" s="30"/>
      <c r="F104" s="30"/>
      <c r="G104" s="30"/>
      <c r="H104" s="30"/>
      <c r="I104" s="30"/>
      <c r="J104" s="30"/>
      <c r="K104" s="13"/>
      <c r="L104" s="13"/>
      <c r="M104" s="13"/>
      <c r="N104" s="14"/>
      <c r="O104" s="34"/>
      <c r="P104" s="34"/>
      <c r="Q104" s="34"/>
      <c r="R104" s="32"/>
      <c r="S104" s="32"/>
      <c r="T104" s="32"/>
      <c r="U104" s="32"/>
      <c r="V104" s="32"/>
      <c r="W104" s="32"/>
      <c r="X104" s="32"/>
      <c r="Y104" s="32"/>
      <c r="HR104" s="2"/>
      <c r="HS104" s="2"/>
    </row>
    <row r="105" spans="1:227" ht="12.75" customHeight="1">
      <c r="A105" s="195"/>
      <c r="B105" s="36" t="s">
        <v>46</v>
      </c>
      <c r="C105" s="198"/>
      <c r="D105" s="30"/>
      <c r="E105" s="30"/>
      <c r="F105" s="30"/>
      <c r="G105" s="30"/>
      <c r="H105" s="30"/>
      <c r="I105" s="30"/>
      <c r="J105" s="30"/>
      <c r="K105" s="13"/>
      <c r="L105" s="13"/>
      <c r="M105" s="13"/>
      <c r="N105" s="14"/>
      <c r="O105" s="34"/>
      <c r="P105" s="34"/>
      <c r="Q105" s="34"/>
      <c r="R105" s="32"/>
      <c r="S105" s="32"/>
      <c r="T105" s="32"/>
      <c r="U105" s="32"/>
      <c r="V105" s="32"/>
      <c r="W105" s="32"/>
      <c r="X105" s="32"/>
      <c r="Y105" s="32"/>
      <c r="HR105" s="2"/>
      <c r="HS105" s="2"/>
    </row>
    <row r="106" spans="1:227" ht="12.75" customHeight="1">
      <c r="A106" s="195"/>
      <c r="B106" s="36" t="s">
        <v>47</v>
      </c>
      <c r="C106" s="198"/>
      <c r="D106" s="30"/>
      <c r="E106" s="30"/>
      <c r="F106" s="30"/>
      <c r="G106" s="30"/>
      <c r="H106" s="30"/>
      <c r="I106" s="30"/>
      <c r="J106" s="30"/>
      <c r="K106" s="13"/>
      <c r="L106" s="13"/>
      <c r="M106" s="13"/>
      <c r="N106" s="14"/>
      <c r="O106" s="34"/>
      <c r="P106" s="34"/>
      <c r="Q106" s="34"/>
      <c r="R106" s="32"/>
      <c r="S106" s="32"/>
      <c r="T106" s="32"/>
      <c r="U106" s="32"/>
      <c r="V106" s="32"/>
      <c r="W106" s="32"/>
      <c r="X106" s="32"/>
      <c r="Y106" s="32"/>
      <c r="HR106" s="2"/>
      <c r="HS106" s="2"/>
    </row>
    <row r="107" spans="1:227" ht="12.75" customHeight="1">
      <c r="A107" s="195"/>
      <c r="B107" s="36" t="s">
        <v>48</v>
      </c>
      <c r="C107" s="198"/>
      <c r="D107" s="30"/>
      <c r="E107" s="30"/>
      <c r="F107" s="30"/>
      <c r="G107" s="30"/>
      <c r="H107" s="30"/>
      <c r="I107" s="30"/>
      <c r="J107" s="30"/>
      <c r="K107" s="13"/>
      <c r="L107" s="13"/>
      <c r="M107" s="13"/>
      <c r="N107" s="14"/>
      <c r="O107" s="34"/>
      <c r="P107" s="34"/>
      <c r="Q107" s="34"/>
      <c r="R107" s="32"/>
      <c r="S107" s="32"/>
      <c r="T107" s="32"/>
      <c r="U107" s="32"/>
      <c r="V107" s="32"/>
      <c r="W107" s="32"/>
      <c r="X107" s="32"/>
      <c r="Y107" s="32"/>
      <c r="HR107" s="2"/>
      <c r="HS107" s="2"/>
    </row>
    <row r="108" spans="1:227" ht="12.75" customHeight="1">
      <c r="A108" s="195"/>
      <c r="B108" s="39" t="s">
        <v>49</v>
      </c>
      <c r="C108" s="198"/>
      <c r="D108" s="30"/>
      <c r="E108" s="30"/>
      <c r="F108" s="30"/>
      <c r="G108" s="30"/>
      <c r="H108" s="30"/>
      <c r="I108" s="30"/>
      <c r="J108" s="30"/>
      <c r="K108" s="13"/>
      <c r="L108" s="13"/>
      <c r="M108" s="13"/>
      <c r="N108" s="14"/>
      <c r="O108" s="34"/>
      <c r="P108" s="34"/>
      <c r="Q108" s="34"/>
      <c r="R108" s="32"/>
      <c r="S108" s="32"/>
      <c r="T108" s="32"/>
      <c r="U108" s="32"/>
      <c r="V108" s="32"/>
      <c r="W108" s="32"/>
      <c r="X108" s="32"/>
      <c r="Y108" s="32"/>
      <c r="HR108" s="2"/>
      <c r="HS108" s="2"/>
    </row>
    <row r="109" spans="1:227" ht="12.75">
      <c r="A109" s="195"/>
      <c r="B109" s="39" t="s">
        <v>50</v>
      </c>
      <c r="C109" s="199"/>
      <c r="D109" s="30"/>
      <c r="E109" s="30"/>
      <c r="F109" s="30"/>
      <c r="G109" s="30"/>
      <c r="H109" s="30"/>
      <c r="I109" s="30"/>
      <c r="J109" s="30"/>
      <c r="K109" s="13"/>
      <c r="L109" s="13"/>
      <c r="M109" s="13"/>
      <c r="N109" s="14"/>
      <c r="O109" s="34"/>
      <c r="P109" s="34"/>
      <c r="Q109" s="34"/>
      <c r="R109" s="32"/>
      <c r="S109" s="32"/>
      <c r="T109" s="32"/>
      <c r="U109" s="32"/>
      <c r="V109" s="32"/>
      <c r="W109" s="32"/>
      <c r="X109" s="32"/>
      <c r="Y109" s="32"/>
      <c r="HR109" s="2"/>
      <c r="HS109" s="2"/>
    </row>
    <row r="110" spans="1:254" s="1" customFormat="1" ht="12.75">
      <c r="A110" s="195"/>
      <c r="B110" s="39" t="s">
        <v>51</v>
      </c>
      <c r="C110" s="199"/>
      <c r="D110" s="30"/>
      <c r="E110" s="30"/>
      <c r="F110" s="30"/>
      <c r="G110" s="30"/>
      <c r="H110" s="30"/>
      <c r="I110" s="30"/>
      <c r="J110" s="30"/>
      <c r="K110" s="13"/>
      <c r="L110" s="13"/>
      <c r="M110" s="13"/>
      <c r="N110" s="14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</row>
    <row r="111" spans="1:254" s="1" customFormat="1" ht="12.75">
      <c r="A111" s="195"/>
      <c r="B111" s="39" t="s">
        <v>52</v>
      </c>
      <c r="C111" s="199"/>
      <c r="D111" s="30"/>
      <c r="E111" s="30"/>
      <c r="F111" s="30"/>
      <c r="G111" s="30"/>
      <c r="H111" s="30"/>
      <c r="I111" s="30"/>
      <c r="J111" s="30"/>
      <c r="K111" s="13"/>
      <c r="L111" s="13"/>
      <c r="M111" s="13"/>
      <c r="N111" s="14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</row>
    <row r="112" spans="1:254" s="1" customFormat="1" ht="12.75">
      <c r="A112" s="195"/>
      <c r="B112" s="39" t="s">
        <v>53</v>
      </c>
      <c r="C112" s="199"/>
      <c r="D112" s="30"/>
      <c r="E112" s="30"/>
      <c r="F112" s="30"/>
      <c r="G112" s="30"/>
      <c r="H112" s="30"/>
      <c r="I112" s="30"/>
      <c r="J112" s="30"/>
      <c r="K112" s="13"/>
      <c r="L112" s="13"/>
      <c r="M112" s="13"/>
      <c r="N112" s="14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</row>
    <row r="113" spans="1:254" s="1" customFormat="1" ht="12.75">
      <c r="A113" s="196"/>
      <c r="B113" s="39" t="s">
        <v>54</v>
      </c>
      <c r="C113" s="200"/>
      <c r="D113" s="40">
        <f>SUM(D103:D112)</f>
        <v>0</v>
      </c>
      <c r="E113" s="41" t="e">
        <f>SUMPRODUCT(E103:E112,$C114:$C123)/$C124</f>
        <v>#DIV/0!</v>
      </c>
      <c r="F113" s="41" t="e">
        <f>SUMPRODUCT(F103:F112,$C114:$C123)/$C124</f>
        <v>#DIV/0!</v>
      </c>
      <c r="G113" s="41" t="e">
        <f>SUMPRODUCT(G103:G112,$C114:$C123)/$C124</f>
        <v>#DIV/0!</v>
      </c>
      <c r="H113" s="42"/>
      <c r="I113" s="42"/>
      <c r="J113" s="41" t="e">
        <f>SUMPRODUCT(J103:J112,$C114:$C123)/$C124</f>
        <v>#DIV/0!</v>
      </c>
      <c r="K113" s="13"/>
      <c r="L113" s="13"/>
      <c r="M113" s="13"/>
      <c r="N113" s="14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</row>
    <row r="114" spans="1:254" s="1" customFormat="1" ht="12.75" customHeight="1">
      <c r="A114" s="194" t="s">
        <v>175</v>
      </c>
      <c r="B114" s="36" t="s">
        <v>44</v>
      </c>
      <c r="C114" s="43"/>
      <c r="D114" s="30"/>
      <c r="E114" s="13"/>
      <c r="F114" s="13"/>
      <c r="G114" s="13"/>
      <c r="H114" s="13"/>
      <c r="I114" s="13"/>
      <c r="J114" s="13"/>
      <c r="K114" s="13"/>
      <c r="L114" s="13"/>
      <c r="M114" s="13"/>
      <c r="N114" s="14"/>
      <c r="O114" s="32"/>
      <c r="P114" s="32"/>
      <c r="Q114" s="32"/>
      <c r="R114" s="32"/>
      <c r="S114" s="32"/>
      <c r="T114" s="32"/>
      <c r="U114" s="32"/>
      <c r="V114" s="32"/>
      <c r="W114" s="3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</row>
    <row r="115" spans="1:254" s="1" customFormat="1" ht="12.75" customHeight="1">
      <c r="A115" s="195"/>
      <c r="B115" s="36" t="s">
        <v>45</v>
      </c>
      <c r="C115" s="43"/>
      <c r="D115" s="30"/>
      <c r="E115" s="13"/>
      <c r="F115" s="13"/>
      <c r="G115" s="13"/>
      <c r="H115" s="13"/>
      <c r="I115" s="13"/>
      <c r="J115" s="13"/>
      <c r="K115" s="13"/>
      <c r="L115" s="13"/>
      <c r="M115" s="13"/>
      <c r="N115" s="14"/>
      <c r="O115" s="32"/>
      <c r="P115" s="32"/>
      <c r="Q115" s="32"/>
      <c r="R115" s="32"/>
      <c r="S115" s="32"/>
      <c r="T115" s="32"/>
      <c r="U115" s="32"/>
      <c r="V115" s="32"/>
      <c r="W115" s="3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</row>
    <row r="116" spans="1:254" s="1" customFormat="1" ht="12.75" customHeight="1">
      <c r="A116" s="195"/>
      <c r="B116" s="36" t="s">
        <v>46</v>
      </c>
      <c r="C116" s="43"/>
      <c r="D116" s="30"/>
      <c r="E116" s="13"/>
      <c r="F116" s="13"/>
      <c r="G116" s="13"/>
      <c r="L116" s="13"/>
      <c r="M116" s="13"/>
      <c r="N116" s="14"/>
      <c r="O116" s="32"/>
      <c r="P116" s="32"/>
      <c r="Q116" s="32"/>
      <c r="R116" s="32"/>
      <c r="S116" s="32"/>
      <c r="T116" s="32"/>
      <c r="U116" s="32"/>
      <c r="V116" s="32"/>
      <c r="W116" s="3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</row>
    <row r="117" spans="1:254" s="1" customFormat="1" ht="12.75" customHeight="1">
      <c r="A117" s="195"/>
      <c r="B117" s="94" t="s">
        <v>47</v>
      </c>
      <c r="C117" s="95"/>
      <c r="D117" s="96"/>
      <c r="E117" s="22"/>
      <c r="F117" s="22"/>
      <c r="G117" s="22"/>
      <c r="H117" s="97"/>
      <c r="I117" s="97"/>
      <c r="J117" s="97"/>
      <c r="K117" s="97"/>
      <c r="L117" s="22"/>
      <c r="M117" s="22"/>
      <c r="N117" s="14"/>
      <c r="O117" s="32"/>
      <c r="P117" s="32"/>
      <c r="Q117" s="32"/>
      <c r="R117" s="32"/>
      <c r="S117" s="32"/>
      <c r="T117" s="32"/>
      <c r="U117" s="32"/>
      <c r="V117" s="32"/>
      <c r="W117" s="3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</row>
    <row r="118" spans="1:254" s="1" customFormat="1" ht="12.75" customHeight="1">
      <c r="A118" s="195"/>
      <c r="B118" s="94" t="s">
        <v>48</v>
      </c>
      <c r="C118" s="95"/>
      <c r="D118" s="96"/>
      <c r="E118" s="22"/>
      <c r="F118" s="22"/>
      <c r="G118" s="22"/>
      <c r="H118" s="98" t="s">
        <v>127</v>
      </c>
      <c r="I118" s="22"/>
      <c r="J118" s="22"/>
      <c r="K118" s="22"/>
      <c r="L118" s="22"/>
      <c r="M118" s="22"/>
      <c r="N118" s="14"/>
      <c r="O118" s="32"/>
      <c r="P118" s="32"/>
      <c r="Q118" s="32"/>
      <c r="R118" s="32"/>
      <c r="S118" s="32"/>
      <c r="T118" s="32"/>
      <c r="U118" s="32"/>
      <c r="V118" s="32"/>
      <c r="W118" s="3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</row>
    <row r="119" spans="1:254" s="1" customFormat="1" ht="12.75" customHeight="1">
      <c r="A119" s="195"/>
      <c r="B119" s="99" t="s">
        <v>49</v>
      </c>
      <c r="C119" s="95"/>
      <c r="D119" s="96"/>
      <c r="E119" s="22"/>
      <c r="F119" s="22"/>
      <c r="G119" s="22"/>
      <c r="H119" s="100" t="s">
        <v>128</v>
      </c>
      <c r="I119" s="100" t="s">
        <v>129</v>
      </c>
      <c r="J119" s="22"/>
      <c r="K119" s="22"/>
      <c r="L119" s="22"/>
      <c r="M119" s="22"/>
      <c r="N119" s="14"/>
      <c r="O119" s="32"/>
      <c r="P119" s="32"/>
      <c r="Q119" s="32"/>
      <c r="R119" s="32"/>
      <c r="S119" s="32"/>
      <c r="T119" s="32"/>
      <c r="U119" s="32"/>
      <c r="V119" s="32"/>
      <c r="W119" s="3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</row>
    <row r="120" spans="1:254" s="1" customFormat="1" ht="12.75">
      <c r="A120" s="195"/>
      <c r="B120" s="99" t="s">
        <v>50</v>
      </c>
      <c r="C120" s="95"/>
      <c r="D120" s="96"/>
      <c r="E120" s="22"/>
      <c r="F120" s="22"/>
      <c r="G120" s="22"/>
      <c r="H120" s="101" t="e">
        <f>C44*E33+C44*F33+C44*G33/C58</f>
        <v>#DIV/0!</v>
      </c>
      <c r="I120" s="101" t="e">
        <f>C44*E33*C58+C44*F33*C59+C44*G33</f>
        <v>#DIV/0!</v>
      </c>
      <c r="J120" s="22"/>
      <c r="K120" s="22"/>
      <c r="L120" s="22"/>
      <c r="M120" s="22"/>
      <c r="N120" s="14"/>
      <c r="O120" s="32"/>
      <c r="P120" s="32"/>
      <c r="Q120" s="32"/>
      <c r="R120" s="32"/>
      <c r="S120" s="32"/>
      <c r="T120" s="32"/>
      <c r="U120" s="32"/>
      <c r="V120" s="32"/>
      <c r="W120" s="3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</row>
    <row r="121" spans="1:254" s="1" customFormat="1" ht="12.75">
      <c r="A121" s="195"/>
      <c r="B121" s="99" t="s">
        <v>51</v>
      </c>
      <c r="C121" s="95"/>
      <c r="D121" s="96"/>
      <c r="E121" s="22"/>
      <c r="F121" s="22"/>
      <c r="G121" s="22"/>
      <c r="H121" s="22"/>
      <c r="I121" s="22"/>
      <c r="J121" s="22"/>
      <c r="K121" s="22"/>
      <c r="L121" s="22"/>
      <c r="M121" s="22"/>
      <c r="N121" s="14"/>
      <c r="O121" s="32"/>
      <c r="P121" s="32"/>
      <c r="Q121" s="32"/>
      <c r="R121" s="32"/>
      <c r="S121" s="32"/>
      <c r="T121" s="32"/>
      <c r="U121" s="32"/>
      <c r="V121" s="32"/>
      <c r="W121" s="3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</row>
    <row r="122" spans="1:254" s="1" customFormat="1" ht="12.75">
      <c r="A122" s="195"/>
      <c r="B122" s="99" t="s">
        <v>52</v>
      </c>
      <c r="C122" s="95"/>
      <c r="D122" s="96"/>
      <c r="E122" s="22"/>
      <c r="F122" s="22"/>
      <c r="G122" s="22"/>
      <c r="H122" s="98" t="s">
        <v>130</v>
      </c>
      <c r="I122" s="22"/>
      <c r="J122" s="22"/>
      <c r="K122" s="22"/>
      <c r="L122" s="22"/>
      <c r="M122" s="22"/>
      <c r="N122" s="14"/>
      <c r="O122" s="32"/>
      <c r="P122" s="32"/>
      <c r="Q122" s="32"/>
      <c r="R122" s="32"/>
      <c r="S122" s="32"/>
      <c r="T122" s="32"/>
      <c r="U122" s="32"/>
      <c r="V122" s="32"/>
      <c r="W122" s="3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</row>
    <row r="123" spans="1:254" s="1" customFormat="1" ht="12.75">
      <c r="A123" s="195"/>
      <c r="B123" s="99" t="s">
        <v>53</v>
      </c>
      <c r="C123" s="95"/>
      <c r="D123" s="96"/>
      <c r="E123" s="22"/>
      <c r="F123" s="22"/>
      <c r="G123" s="22"/>
      <c r="H123" s="100" t="s">
        <v>128</v>
      </c>
      <c r="I123" s="100" t="s">
        <v>129</v>
      </c>
      <c r="J123" s="22"/>
      <c r="K123" s="22"/>
      <c r="L123" s="22"/>
      <c r="M123" s="22"/>
      <c r="N123" s="14"/>
      <c r="O123" s="32"/>
      <c r="P123" s="32"/>
      <c r="Q123" s="32"/>
      <c r="R123" s="32"/>
      <c r="S123" s="32"/>
      <c r="T123" s="32"/>
      <c r="U123" s="32"/>
      <c r="V123" s="32"/>
      <c r="W123" s="3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</row>
    <row r="124" spans="1:254" s="1" customFormat="1" ht="12.75">
      <c r="A124" s="196"/>
      <c r="B124" s="99" t="s">
        <v>54</v>
      </c>
      <c r="C124" s="102">
        <f>SUM(C114:C123)</f>
        <v>0</v>
      </c>
      <c r="D124" s="102">
        <f>SUM(D114:D123)</f>
        <v>0</v>
      </c>
      <c r="E124" s="22"/>
      <c r="F124" s="22"/>
      <c r="G124" s="22"/>
      <c r="H124" s="101" t="e">
        <f>C124*E113+C124*F113+C124*G113/C126</f>
        <v>#DIV/0!</v>
      </c>
      <c r="I124" s="101" t="e">
        <f>C124*E113*C58+C124*F113*C126+C124*G113</f>
        <v>#DIV/0!</v>
      </c>
      <c r="J124" s="22"/>
      <c r="K124" s="22"/>
      <c r="L124" s="22"/>
      <c r="M124" s="22"/>
      <c r="N124" s="14"/>
      <c r="O124" s="32"/>
      <c r="P124" s="32"/>
      <c r="Q124" s="32"/>
      <c r="R124" s="32"/>
      <c r="S124" s="32"/>
      <c r="T124" s="32"/>
      <c r="U124" s="32"/>
      <c r="V124" s="32"/>
      <c r="W124" s="3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</row>
    <row r="125" spans="1:226" ht="25.5">
      <c r="A125" s="251">
        <v>7</v>
      </c>
      <c r="B125" s="9" t="s">
        <v>131</v>
      </c>
      <c r="C125" s="103" t="s">
        <v>42</v>
      </c>
      <c r="D125" s="103" t="s">
        <v>80</v>
      </c>
      <c r="E125" s="22"/>
      <c r="F125" s="22"/>
      <c r="G125" s="22"/>
      <c r="H125" s="22"/>
      <c r="I125" s="22"/>
      <c r="J125" s="22"/>
      <c r="K125" s="22"/>
      <c r="L125" s="22"/>
      <c r="M125" s="22"/>
      <c r="N125" s="14"/>
      <c r="Q125" s="2"/>
      <c r="S125" s="1"/>
      <c r="HR125" s="2"/>
    </row>
    <row r="126" spans="1:226" ht="18">
      <c r="A126" s="250"/>
      <c r="B126" s="104" t="s">
        <v>81</v>
      </c>
      <c r="C126" s="105"/>
      <c r="D126" s="106"/>
      <c r="E126" s="22"/>
      <c r="F126" s="22"/>
      <c r="G126" s="22"/>
      <c r="H126" s="107">
        <f>IF(ISERROR(IF((MAX(I124,I120)-MIN(I120,I124))/MAX(I124,I120)&lt;10%,"","ОШИБКА: Вход не равен Выходу, см. Примечание"))=TRUE,"",IF((MAX(I124,I120)-MIN(I120,I124))/MAX(I124,I120)&lt;10%,"","ОШИБКА: Вход не равен Выходу, см. Примечание"))</f>
      </c>
      <c r="I126" s="22"/>
      <c r="J126" s="22"/>
      <c r="K126" s="22"/>
      <c r="L126" s="22"/>
      <c r="M126" s="22"/>
      <c r="N126" s="14"/>
      <c r="Q126" s="2"/>
      <c r="S126" s="1"/>
      <c r="HR126" s="2"/>
    </row>
    <row r="127" spans="1:14" ht="12.75">
      <c r="A127" s="256">
        <v>8</v>
      </c>
      <c r="B127" s="73" t="s">
        <v>87</v>
      </c>
      <c r="C127" s="108" t="s">
        <v>42</v>
      </c>
      <c r="D127" s="108" t="s">
        <v>80</v>
      </c>
      <c r="E127" s="22"/>
      <c r="F127" s="22"/>
      <c r="G127" s="22"/>
      <c r="H127" s="22"/>
      <c r="I127" s="22"/>
      <c r="J127" s="22"/>
      <c r="K127" s="22"/>
      <c r="L127" s="22"/>
      <c r="M127" s="22"/>
      <c r="N127" s="14"/>
    </row>
    <row r="128" spans="1:14" ht="12.75">
      <c r="A128" s="257"/>
      <c r="B128" s="73" t="s">
        <v>88</v>
      </c>
      <c r="C128" s="109"/>
      <c r="D128" s="109"/>
      <c r="E128" s="22"/>
      <c r="F128" s="22"/>
      <c r="G128" s="22"/>
      <c r="H128" s="22"/>
      <c r="I128" s="22"/>
      <c r="J128" s="22"/>
      <c r="K128" s="22"/>
      <c r="L128" s="22"/>
      <c r="M128" s="22"/>
      <c r="N128" s="14"/>
    </row>
    <row r="129" spans="1:14" ht="12.75" customHeight="1">
      <c r="A129" s="258" t="s">
        <v>132</v>
      </c>
      <c r="B129" s="201" t="s">
        <v>133</v>
      </c>
      <c r="C129" s="202"/>
      <c r="D129" s="202"/>
      <c r="E129" s="202"/>
      <c r="F129" s="202"/>
      <c r="G129" s="203"/>
      <c r="H129" s="22"/>
      <c r="I129" s="204" t="s">
        <v>134</v>
      </c>
      <c r="J129" s="204"/>
      <c r="K129" s="204"/>
      <c r="L129" s="204"/>
      <c r="M129" s="204"/>
      <c r="N129" s="14"/>
    </row>
    <row r="130" spans="1:14" ht="12.75">
      <c r="A130" s="259"/>
      <c r="B130" s="9" t="s">
        <v>135</v>
      </c>
      <c r="C130" s="103" t="s">
        <v>136</v>
      </c>
      <c r="D130" s="110" t="s">
        <v>137</v>
      </c>
      <c r="E130" s="111" t="s">
        <v>138</v>
      </c>
      <c r="F130" s="111" t="s">
        <v>139</v>
      </c>
      <c r="G130" s="112" t="s">
        <v>140</v>
      </c>
      <c r="H130" s="22"/>
      <c r="I130" s="205"/>
      <c r="J130" s="206"/>
      <c r="K130" s="206"/>
      <c r="L130" s="206"/>
      <c r="M130" s="207"/>
      <c r="N130" s="14"/>
    </row>
    <row r="131" spans="1:14" ht="12.75">
      <c r="A131" s="260"/>
      <c r="B131" s="9" t="s">
        <v>113</v>
      </c>
      <c r="C131" s="113"/>
      <c r="D131" s="113"/>
      <c r="E131" s="113"/>
      <c r="F131" s="113"/>
      <c r="G131" s="113"/>
      <c r="H131" s="22"/>
      <c r="I131" s="208" t="s">
        <v>141</v>
      </c>
      <c r="J131" s="208"/>
      <c r="K131" s="208"/>
      <c r="L131" s="208"/>
      <c r="M131" s="208"/>
      <c r="N131" s="14"/>
    </row>
    <row r="132" spans="1:14" ht="12.75">
      <c r="A132" s="251">
        <v>10</v>
      </c>
      <c r="B132" s="201" t="s">
        <v>142</v>
      </c>
      <c r="C132" s="203"/>
      <c r="D132" s="22"/>
      <c r="E132" s="22"/>
      <c r="F132" s="22"/>
      <c r="G132" s="22"/>
      <c r="H132" s="22"/>
      <c r="I132" s="205"/>
      <c r="J132" s="206"/>
      <c r="K132" s="206"/>
      <c r="L132" s="206"/>
      <c r="M132" s="207"/>
      <c r="N132" s="14"/>
    </row>
    <row r="133" spans="1:14" ht="12.75">
      <c r="A133" s="249"/>
      <c r="B133" s="114" t="s">
        <v>143</v>
      </c>
      <c r="C133" s="96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14"/>
    </row>
    <row r="134" spans="1:14" ht="25.5">
      <c r="A134" s="249"/>
      <c r="B134" s="114" t="s">
        <v>144</v>
      </c>
      <c r="C134" s="96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14"/>
    </row>
    <row r="135" spans="1:14" ht="12.75">
      <c r="A135" s="250"/>
      <c r="B135" s="115" t="s">
        <v>145</v>
      </c>
      <c r="C135" s="116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14"/>
    </row>
    <row r="136" spans="1:227" ht="38.25">
      <c r="A136" s="251">
        <v>11</v>
      </c>
      <c r="B136" s="117" t="s">
        <v>146</v>
      </c>
      <c r="C136" s="103" t="s">
        <v>147</v>
      </c>
      <c r="D136" s="103" t="s">
        <v>148</v>
      </c>
      <c r="E136" s="103" t="s">
        <v>149</v>
      </c>
      <c r="F136" s="22"/>
      <c r="G136" s="209">
        <f>IF(ISERROR(IF(ROUND(C137,1)=ROUND(C139,1),"","ОШИБКА: Подборка монопаллет не равна отгрузке, см. Примечание"))=TRUE,"",IF(ROUND(C137,1)=ROUND(C139,1),"","ОШИБКА: Подборка монопаллет не равна отгрузке, см. Примечание"))</f>
      </c>
      <c r="H136" s="209"/>
      <c r="I136" s="209">
        <f>IF(ISERROR(IF(ROUND(E137+D137,1)=ROUND(E139+D139,1),"","ОШИБКА: Кор/шт подборка не равна отгрузке, см.Примечание"))=TRUE,"",IF(ROUND(E137+D137,1)=ROUND(E139+D139,1),"","ОШИБКА: Кор/шт подборка не равна отгрузке, см.Примечание"))</f>
      </c>
      <c r="J136" s="209"/>
      <c r="K136" s="22"/>
      <c r="L136" s="22"/>
      <c r="M136" s="22"/>
      <c r="N136" s="14"/>
      <c r="R136" s="2"/>
      <c r="S136" s="1"/>
      <c r="HS136" s="2"/>
    </row>
    <row r="137" spans="1:227" ht="12.75" customHeight="1">
      <c r="A137" s="249"/>
      <c r="B137" s="9" t="s">
        <v>150</v>
      </c>
      <c r="C137" s="118"/>
      <c r="D137" s="118"/>
      <c r="E137" s="118"/>
      <c r="F137" s="22"/>
      <c r="G137" s="209"/>
      <c r="H137" s="209"/>
      <c r="I137" s="209"/>
      <c r="J137" s="209"/>
      <c r="K137" s="22"/>
      <c r="L137" s="22"/>
      <c r="M137" s="22"/>
      <c r="N137" s="14"/>
      <c r="R137" s="2"/>
      <c r="S137" s="1"/>
      <c r="HS137" s="2"/>
    </row>
    <row r="138" spans="1:14" ht="39.75" customHeight="1">
      <c r="A138" s="251">
        <v>12</v>
      </c>
      <c r="B138" s="117" t="s">
        <v>151</v>
      </c>
      <c r="C138" s="103" t="s">
        <v>147</v>
      </c>
      <c r="D138" s="103" t="s">
        <v>152</v>
      </c>
      <c r="E138" s="103" t="s">
        <v>153</v>
      </c>
      <c r="F138" s="22"/>
      <c r="G138" s="209"/>
      <c r="H138" s="209"/>
      <c r="I138" s="209"/>
      <c r="J138" s="209"/>
      <c r="K138" s="22"/>
      <c r="L138" s="22"/>
      <c r="M138" s="22"/>
      <c r="N138" s="14"/>
    </row>
    <row r="139" spans="1:14" ht="13.5" thickBot="1">
      <c r="A139" s="261"/>
      <c r="B139" s="119" t="s">
        <v>150</v>
      </c>
      <c r="C139" s="120" t="e">
        <f>E113*C58/(E113*C58+F113*C126+G113)</f>
        <v>#DIV/0!</v>
      </c>
      <c r="D139" s="120" t="e">
        <f>F113*C126/(E113*C58+F113*C126+G113)</f>
        <v>#DIV/0!</v>
      </c>
      <c r="E139" s="120" t="e">
        <f>1-C139-D139</f>
        <v>#DIV/0!</v>
      </c>
      <c r="F139" s="48"/>
      <c r="G139" s="48"/>
      <c r="H139" s="48"/>
      <c r="I139" s="48"/>
      <c r="J139" s="48"/>
      <c r="K139" s="48"/>
      <c r="L139" s="48"/>
      <c r="M139" s="48"/>
      <c r="N139" s="49"/>
    </row>
    <row r="140" spans="1:14" ht="12.75">
      <c r="A140" s="82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4"/>
    </row>
    <row r="141" spans="1:14" ht="12.75" customHeight="1">
      <c r="A141" s="262" t="s">
        <v>154</v>
      </c>
      <c r="B141" s="263"/>
      <c r="C141" s="263"/>
      <c r="D141" s="263"/>
      <c r="E141" s="263"/>
      <c r="F141" s="263"/>
      <c r="G141" s="263"/>
      <c r="H141" s="263"/>
      <c r="I141" s="263"/>
      <c r="J141" s="263"/>
      <c r="K141" s="263"/>
      <c r="L141" s="263"/>
      <c r="M141" s="263"/>
      <c r="N141" s="264"/>
    </row>
    <row r="142" spans="1:14" ht="25.5">
      <c r="A142" s="265">
        <v>1</v>
      </c>
      <c r="B142" s="5" t="s">
        <v>155</v>
      </c>
      <c r="C142" s="156"/>
      <c r="D142" s="190"/>
      <c r="E142" s="190"/>
      <c r="F142" s="190"/>
      <c r="G142" s="190"/>
      <c r="H142" s="190"/>
      <c r="I142" s="190"/>
      <c r="J142" s="190"/>
      <c r="K142" s="190"/>
      <c r="L142" s="190"/>
      <c r="M142" s="190"/>
      <c r="N142" s="210"/>
    </row>
    <row r="143" spans="1:14" ht="12.75">
      <c r="A143" s="265">
        <v>2</v>
      </c>
      <c r="B143" s="5" t="s">
        <v>156</v>
      </c>
      <c r="C143" s="156"/>
      <c r="D143" s="190"/>
      <c r="E143" s="190"/>
      <c r="F143" s="190"/>
      <c r="G143" s="190"/>
      <c r="H143" s="190"/>
      <c r="I143" s="190"/>
      <c r="J143" s="190"/>
      <c r="K143" s="190"/>
      <c r="L143" s="190"/>
      <c r="M143" s="190"/>
      <c r="N143" s="210"/>
    </row>
    <row r="144" spans="1:14" ht="39.75" customHeight="1">
      <c r="A144" s="265">
        <v>3</v>
      </c>
      <c r="B144" s="5" t="s">
        <v>157</v>
      </c>
      <c r="C144" s="156"/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210"/>
    </row>
    <row r="145" spans="1:14" ht="25.5">
      <c r="A145" s="265">
        <v>4</v>
      </c>
      <c r="B145" s="5" t="s">
        <v>158</v>
      </c>
      <c r="C145" s="156"/>
      <c r="D145" s="190"/>
      <c r="E145" s="190"/>
      <c r="F145" s="190"/>
      <c r="G145" s="190"/>
      <c r="H145" s="190"/>
      <c r="I145" s="190"/>
      <c r="J145" s="190"/>
      <c r="K145" s="190"/>
      <c r="L145" s="190"/>
      <c r="M145" s="190"/>
      <c r="N145" s="210"/>
    </row>
    <row r="146" spans="1:14" ht="12.75">
      <c r="A146" s="265">
        <v>5</v>
      </c>
      <c r="B146" s="5" t="s">
        <v>159</v>
      </c>
      <c r="C146" s="213"/>
      <c r="D146" s="190"/>
      <c r="E146" s="190"/>
      <c r="F146" s="190"/>
      <c r="G146" s="190"/>
      <c r="H146" s="190"/>
      <c r="I146" s="190"/>
      <c r="J146" s="190"/>
      <c r="K146" s="190"/>
      <c r="L146" s="190"/>
      <c r="M146" s="190"/>
      <c r="N146" s="210"/>
    </row>
    <row r="147" spans="1:14" ht="12.75">
      <c r="A147" s="265">
        <v>6</v>
      </c>
      <c r="B147" s="5" t="s">
        <v>160</v>
      </c>
      <c r="C147" s="156"/>
      <c r="D147" s="190"/>
      <c r="E147" s="190"/>
      <c r="F147" s="190"/>
      <c r="G147" s="190"/>
      <c r="H147" s="190"/>
      <c r="I147" s="190"/>
      <c r="J147" s="190"/>
      <c r="K147" s="190"/>
      <c r="L147" s="190"/>
      <c r="M147" s="190"/>
      <c r="N147" s="210"/>
    </row>
    <row r="148" spans="1:14" ht="12.75">
      <c r="A148" s="265">
        <v>7</v>
      </c>
      <c r="B148" s="5" t="s">
        <v>161</v>
      </c>
      <c r="C148" s="156"/>
      <c r="D148" s="190"/>
      <c r="E148" s="190"/>
      <c r="F148" s="190"/>
      <c r="G148" s="190"/>
      <c r="H148" s="190"/>
      <c r="I148" s="190"/>
      <c r="J148" s="190"/>
      <c r="K148" s="190"/>
      <c r="L148" s="190"/>
      <c r="M148" s="190"/>
      <c r="N148" s="210"/>
    </row>
    <row r="149" spans="1:14" ht="45" customHeight="1" thickBot="1">
      <c r="A149" s="121"/>
      <c r="B149" s="211" t="s">
        <v>168</v>
      </c>
      <c r="C149" s="211"/>
      <c r="D149" s="211"/>
      <c r="E149" s="211"/>
      <c r="F149" s="211"/>
      <c r="G149" s="211"/>
      <c r="H149" s="211"/>
      <c r="I149" s="211"/>
      <c r="J149" s="211"/>
      <c r="K149" s="211"/>
      <c r="L149" s="211"/>
      <c r="M149" s="211"/>
      <c r="N149" s="212"/>
    </row>
    <row r="150" ht="12.75"/>
    <row r="151" ht="12.75"/>
    <row r="152" ht="12.75"/>
    <row r="153" ht="12.75"/>
    <row r="155" ht="12.75"/>
    <row r="156" ht="12.75"/>
    <row r="157" ht="12.75"/>
    <row r="158" ht="12.75"/>
    <row r="159" ht="12.75"/>
    <row r="160" ht="12.75"/>
    <row r="161" ht="12.75"/>
    <row r="162" ht="12.75"/>
    <row r="164" ht="12.75"/>
    <row r="165" ht="12.75"/>
    <row r="166" ht="12.75"/>
    <row r="167" ht="12.75"/>
    <row r="168" ht="12.75"/>
  </sheetData>
  <sheetProtection/>
  <mergeCells count="83">
    <mergeCell ref="C147:N147"/>
    <mergeCell ref="C148:N148"/>
    <mergeCell ref="B149:N149"/>
    <mergeCell ref="A141:N141"/>
    <mergeCell ref="C142:N142"/>
    <mergeCell ref="C143:N143"/>
    <mergeCell ref="C144:N144"/>
    <mergeCell ref="C145:N145"/>
    <mergeCell ref="C146:N146"/>
    <mergeCell ref="A132:A135"/>
    <mergeCell ref="B132:C132"/>
    <mergeCell ref="I132:M132"/>
    <mergeCell ref="A136:A137"/>
    <mergeCell ref="G136:H138"/>
    <mergeCell ref="I136:J138"/>
    <mergeCell ref="A138:A139"/>
    <mergeCell ref="A127:A128"/>
    <mergeCell ref="A129:A131"/>
    <mergeCell ref="B129:G129"/>
    <mergeCell ref="I129:M129"/>
    <mergeCell ref="I130:M130"/>
    <mergeCell ref="I131:M131"/>
    <mergeCell ref="I100:I102"/>
    <mergeCell ref="J100:J102"/>
    <mergeCell ref="A103:A113"/>
    <mergeCell ref="C103:C113"/>
    <mergeCell ref="A114:A124"/>
    <mergeCell ref="A125:A126"/>
    <mergeCell ref="A90:A92"/>
    <mergeCell ref="A93:A94"/>
    <mergeCell ref="A95:A96"/>
    <mergeCell ref="A97:A98"/>
    <mergeCell ref="B99:J99"/>
    <mergeCell ref="A100:A102"/>
    <mergeCell ref="B100:B102"/>
    <mergeCell ref="C100:D101"/>
    <mergeCell ref="E100:G100"/>
    <mergeCell ref="H100:H102"/>
    <mergeCell ref="A79:A82"/>
    <mergeCell ref="A83:A84"/>
    <mergeCell ref="C85:F85"/>
    <mergeCell ref="C86:F86"/>
    <mergeCell ref="A88:N88"/>
    <mergeCell ref="B89:C89"/>
    <mergeCell ref="A64:A66"/>
    <mergeCell ref="B64:C64"/>
    <mergeCell ref="A70:N70"/>
    <mergeCell ref="A71:A76"/>
    <mergeCell ref="B71:C71"/>
    <mergeCell ref="A77:A78"/>
    <mergeCell ref="A49:A50"/>
    <mergeCell ref="A51:A52"/>
    <mergeCell ref="A53:A54"/>
    <mergeCell ref="A55:A56"/>
    <mergeCell ref="A57:A59"/>
    <mergeCell ref="A60:A61"/>
    <mergeCell ref="A23:A33"/>
    <mergeCell ref="C23:C33"/>
    <mergeCell ref="A34:A44"/>
    <mergeCell ref="A45:A46"/>
    <mergeCell ref="A47:A48"/>
    <mergeCell ref="A20:A22"/>
    <mergeCell ref="B20:B22"/>
    <mergeCell ref="C20:D21"/>
    <mergeCell ref="H20:H22"/>
    <mergeCell ref="I20:I22"/>
    <mergeCell ref="C11:N11"/>
    <mergeCell ref="C12:N12"/>
    <mergeCell ref="A15:A16"/>
    <mergeCell ref="A17:A18"/>
    <mergeCell ref="B19:J19"/>
    <mergeCell ref="J20:J22"/>
    <mergeCell ref="E20:G20"/>
    <mergeCell ref="F45:N45"/>
    <mergeCell ref="F46:N46"/>
    <mergeCell ref="A1:B1"/>
    <mergeCell ref="C1:I1"/>
    <mergeCell ref="J1:N1"/>
    <mergeCell ref="A2:N2"/>
    <mergeCell ref="A3:N3"/>
    <mergeCell ref="A4:N4"/>
    <mergeCell ref="C5:N5"/>
    <mergeCell ref="C7:N7"/>
  </mergeCells>
  <printOptions/>
  <pageMargins left="0.55" right="0.26" top="0.22" bottom="0.2" header="0.14" footer="0.18"/>
  <pageSetup fitToHeight="2" fitToWidth="1" horizontalDpi="300" verticalDpi="300" orientation="portrait" paperSize="9" scale="63" r:id="rId4"/>
  <rowBreaks count="1" manualBreakCount="1">
    <brk id="86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Коваленко Наталия Игоревна</dc:creator>
  <cp:keywords/>
  <dc:description/>
  <cp:lastModifiedBy>Home</cp:lastModifiedBy>
  <dcterms:created xsi:type="dcterms:W3CDTF">2008-04-08T13:42:17Z</dcterms:created>
  <dcterms:modified xsi:type="dcterms:W3CDTF">2013-05-29T15:38:54Z</dcterms:modified>
  <cp:category/>
  <cp:version/>
  <cp:contentType/>
  <cp:contentStatus/>
</cp:coreProperties>
</file>